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955" firstSheet="1" activeTab="2"/>
  </bookViews>
  <sheets>
    <sheet name="ANTINGHAM EXPENDITURE 2020-2021" sheetId="1" r:id="rId1"/>
    <sheet name="ANTINGHAM INCOME 2020-2021" sheetId="2" r:id="rId2"/>
    <sheet name="ANTINGHAM - ACCOUNTS 2020-2021" sheetId="3" r:id="rId3"/>
    <sheet name="RISK ASSESSMENT" sheetId="11" r:id="rId4"/>
    <sheet name="ASSET LIST" sheetId="10" r:id="rId5"/>
    <sheet name="VARIANCE FORM-1.2 " sheetId="13" r:id="rId6"/>
    <sheet name="END YR RECONCILIATION 1.1" sheetId="6" r:id="rId7"/>
  </sheets>
  <calcPr calcId="145621"/>
</workbook>
</file>

<file path=xl/calcChain.xml><?xml version="1.0" encoding="utf-8"?>
<calcChain xmlns="http://schemas.openxmlformats.org/spreadsheetml/2006/main">
  <c r="C20" i="1" l="1"/>
  <c r="N19" i="1"/>
  <c r="C19" i="1" s="1"/>
  <c r="F35" i="1"/>
  <c r="N23" i="1"/>
  <c r="C23" i="1" s="1"/>
  <c r="A35" i="3"/>
  <c r="A30" i="3"/>
  <c r="A24" i="3"/>
  <c r="A13" i="3"/>
  <c r="I12" i="2" l="1"/>
  <c r="N18" i="1" l="1"/>
  <c r="C18" i="1" s="1"/>
  <c r="N13" i="1"/>
  <c r="I7" i="2" l="1"/>
  <c r="A7" i="2" s="1"/>
  <c r="N14" i="1" l="1"/>
  <c r="C14" i="1" s="1"/>
  <c r="K35" i="1" l="1"/>
  <c r="D24" i="3"/>
  <c r="N29" i="1"/>
  <c r="N32" i="1"/>
  <c r="N33" i="1"/>
  <c r="N34" i="1"/>
  <c r="N25" i="1"/>
  <c r="N31" i="1"/>
  <c r="N26" i="1"/>
  <c r="N24" i="1"/>
  <c r="N15" i="1"/>
  <c r="N17" i="1"/>
  <c r="N16" i="1"/>
  <c r="N6" i="1"/>
  <c r="N5" i="1"/>
  <c r="N7" i="1"/>
  <c r="N10" i="1"/>
  <c r="N9" i="1"/>
  <c r="N8" i="1"/>
  <c r="M35" i="1"/>
  <c r="L35" i="1"/>
  <c r="G35" i="1"/>
  <c r="E35" i="1"/>
  <c r="J35" i="1"/>
  <c r="I14" i="2"/>
  <c r="N35" i="1" l="1"/>
  <c r="C32" i="1" l="1"/>
  <c r="C29" i="1"/>
  <c r="I13" i="2" l="1"/>
  <c r="I11" i="2" l="1"/>
  <c r="I9" i="2" l="1"/>
  <c r="I10" i="2" l="1"/>
  <c r="C5" i="1" l="1"/>
  <c r="C11" i="10" l="1"/>
  <c r="A11" i="2"/>
  <c r="C31" i="1"/>
  <c r="C15" i="1"/>
  <c r="A10" i="2"/>
  <c r="C13" i="6"/>
  <c r="C23" i="6" s="1"/>
  <c r="C33" i="6"/>
  <c r="D13" i="3"/>
  <c r="C28" i="3" s="1"/>
  <c r="C29" i="3"/>
  <c r="C27" i="3"/>
  <c r="C35" i="3"/>
  <c r="I6" i="2"/>
  <c r="A6" i="2" s="1"/>
  <c r="I8" i="2"/>
  <c r="A8" i="2" s="1"/>
  <c r="A9" i="2"/>
  <c r="A12" i="2"/>
  <c r="A13" i="2"/>
  <c r="A14" i="2"/>
  <c r="D16" i="2"/>
  <c r="E16" i="2"/>
  <c r="F16" i="2"/>
  <c r="G16" i="2"/>
  <c r="H16" i="2"/>
  <c r="C7" i="1"/>
  <c r="C10" i="1"/>
  <c r="C6" i="1"/>
  <c r="C8" i="1"/>
  <c r="C9" i="1"/>
  <c r="C17" i="1"/>
  <c r="C16" i="1"/>
  <c r="C24" i="1"/>
  <c r="C25" i="1"/>
  <c r="C26" i="1"/>
  <c r="C34" i="1"/>
  <c r="C33" i="1"/>
  <c r="I16" i="2" l="1"/>
  <c r="C35" i="1"/>
  <c r="C30" i="3"/>
  <c r="A16" i="2"/>
</calcChain>
</file>

<file path=xl/sharedStrings.xml><?xml version="1.0" encoding="utf-8"?>
<sst xmlns="http://schemas.openxmlformats.org/spreadsheetml/2006/main" count="361" uniqueCount="224">
  <si>
    <t>DATE</t>
  </si>
  <si>
    <t>TO</t>
  </si>
  <si>
    <t>ADMIN</t>
  </si>
  <si>
    <t>S137</t>
  </si>
  <si>
    <t>VAT</t>
  </si>
  <si>
    <t>TOTAL</t>
  </si>
  <si>
    <t>TOTALS</t>
  </si>
  <si>
    <t>CHQ</t>
  </si>
  <si>
    <t>NO</t>
  </si>
  <si>
    <t>FROM</t>
  </si>
  <si>
    <t>PRECEPT</t>
  </si>
  <si>
    <t>OTHER</t>
  </si>
  <si>
    <t>INTEREST</t>
  </si>
  <si>
    <t>STAFF</t>
  </si>
  <si>
    <t>HALL</t>
  </si>
  <si>
    <t>HIRE</t>
  </si>
  <si>
    <t>INSURANCE</t>
  </si>
  <si>
    <t>COSTS</t>
  </si>
  <si>
    <t>REFUND</t>
  </si>
  <si>
    <t>GRANTS/</t>
  </si>
  <si>
    <t>DONATIONS</t>
  </si>
  <si>
    <t>ANTINGHAM PARISH COUNCIL</t>
  </si>
  <si>
    <t>Summary Receipts &amp; Payments Account</t>
  </si>
  <si>
    <t>£</t>
  </si>
  <si>
    <t>Receipts</t>
  </si>
  <si>
    <t>Interest on Investments</t>
  </si>
  <si>
    <t xml:space="preserve">VAT Repayment </t>
  </si>
  <si>
    <t>Grants</t>
  </si>
  <si>
    <t>Total Receipts</t>
  </si>
  <si>
    <t>Payments</t>
  </si>
  <si>
    <t>Staff Costs</t>
  </si>
  <si>
    <t>Administration</t>
  </si>
  <si>
    <t>Hall Hire</t>
  </si>
  <si>
    <t xml:space="preserve">Insurance </t>
  </si>
  <si>
    <t>Total Payments</t>
  </si>
  <si>
    <t>Receipts and Payments Summary</t>
  </si>
  <si>
    <r>
      <t>Less</t>
    </r>
    <r>
      <rPr>
        <sz val="12"/>
        <rFont val="Times New Roman"/>
        <family val="1"/>
      </rPr>
      <t xml:space="preserve"> Total Payments</t>
    </r>
  </si>
  <si>
    <t>These cumulative funds are represented by:</t>
  </si>
  <si>
    <r>
      <t>The above statement represents the financial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position of the authority at </t>
    </r>
  </si>
  <si>
    <t>Signed: _______________________</t>
  </si>
  <si>
    <t>Signed: ________________________</t>
  </si>
  <si>
    <t>Chairman</t>
  </si>
  <si>
    <t>Responsible Financial Officer</t>
  </si>
  <si>
    <t>Date: _______________</t>
  </si>
  <si>
    <t>Date: __________________________</t>
  </si>
  <si>
    <t>Current Account - Barclays</t>
  </si>
  <si>
    <t>Business Saver - Barclays</t>
  </si>
  <si>
    <t>Bank reconciliation</t>
  </si>
  <si>
    <t>Prepared by: Elaine Pugh - Clerk and RFO</t>
  </si>
  <si>
    <t>CASH BOOK</t>
  </si>
  <si>
    <t>HM Revenue &amp; Customs</t>
  </si>
  <si>
    <t>HM Rev</t>
  </si>
  <si>
    <t>Customs</t>
  </si>
  <si>
    <t>NNDC - Precept 1st tranche</t>
  </si>
  <si>
    <t>Grants/Donations S137</t>
  </si>
  <si>
    <t>Indigo Waste Services Ltd</t>
  </si>
  <si>
    <t>Interest</t>
  </si>
  <si>
    <t>NNDC - Precept 2nd tranche</t>
  </si>
  <si>
    <t>GRANT</t>
  </si>
  <si>
    <t>Precept</t>
  </si>
  <si>
    <t>Income</t>
  </si>
  <si>
    <t>ASSETS HELD</t>
  </si>
  <si>
    <t>1 village sign</t>
  </si>
  <si>
    <t>TOTAL OF ASSETS HELD</t>
  </si>
  <si>
    <t>Risk</t>
  </si>
  <si>
    <t>Insured</t>
  </si>
  <si>
    <t>Action</t>
  </si>
  <si>
    <t>Completed</t>
  </si>
  <si>
    <t>Low</t>
  </si>
  <si>
    <t>Y</t>
  </si>
  <si>
    <t>Monitor</t>
  </si>
  <si>
    <t>Yes</t>
  </si>
  <si>
    <t>Notice board</t>
  </si>
  <si>
    <t>Bus Shelter</t>
  </si>
  <si>
    <t>Fidelity guarantee</t>
  </si>
  <si>
    <t>Ensure insurance policy in place and meets reserves</t>
  </si>
  <si>
    <t>In place</t>
  </si>
  <si>
    <t>Cheque Fraud</t>
  </si>
  <si>
    <t>No</t>
  </si>
  <si>
    <t>Councillor's to check invoices</t>
  </si>
  <si>
    <t>Cheque signing</t>
  </si>
  <si>
    <t>To be signed by 2 Members</t>
  </si>
  <si>
    <t>Payments to HMRC</t>
  </si>
  <si>
    <t>Clerk to ensure paid and provide payslips</t>
  </si>
  <si>
    <t>Reported regularly</t>
  </si>
  <si>
    <t>Clerk to ensure all income is accounted for</t>
  </si>
  <si>
    <t>Clerk</t>
  </si>
  <si>
    <t>VAT return</t>
  </si>
  <si>
    <t>To be undertaken in May/June</t>
  </si>
  <si>
    <t>Asset register</t>
  </si>
  <si>
    <t>Reviewed annually in May</t>
  </si>
  <si>
    <t>Done</t>
  </si>
  <si>
    <t>Council insurance</t>
  </si>
  <si>
    <t>N/A</t>
  </si>
  <si>
    <t>Ensure insurance policy in place</t>
  </si>
  <si>
    <t>Prepared by Elaine Pugh</t>
  </si>
  <si>
    <t>1 SAM Unit</t>
  </si>
  <si>
    <t>SAM II</t>
  </si>
  <si>
    <t>Medium</t>
  </si>
  <si>
    <t>Locked with secure locks and Councillor responsible</t>
  </si>
  <si>
    <t>for transfer from post to post in hi-viz jacket</t>
  </si>
  <si>
    <t>Purchased November 2015</t>
  </si>
  <si>
    <t>1 Dog Bin at Sandy Lane</t>
  </si>
  <si>
    <t>Ros Calvert - internal audit</t>
  </si>
  <si>
    <t>Came &amp; Company Insurance</t>
  </si>
  <si>
    <t>Elaine Pugh</t>
  </si>
  <si>
    <t>HMRC</t>
  </si>
  <si>
    <t>NNDC (bin emptying)</t>
  </si>
  <si>
    <t>AMOUNT</t>
  </si>
  <si>
    <t>Attachment 1.1</t>
  </si>
  <si>
    <t>Petty cash float (not applicable)</t>
  </si>
  <si>
    <t>The net balances reconcile to the Cash Book (receipts and payments) for the year as follows:</t>
  </si>
  <si>
    <t>Approved by: Stuart Paramor - Chair</t>
  </si>
  <si>
    <t>Explanation of variances</t>
  </si>
  <si>
    <t>Attachment 1.2</t>
  </si>
  <si>
    <t>Name of Council:</t>
  </si>
  <si>
    <t>Explanations for variance of more than 15% (and over £200) for individual boxes in Section 1</t>
  </si>
  <si>
    <t>except whee there are "compensating" variances which leave a box relatively unchanged.</t>
  </si>
  <si>
    <t>Variance</t>
  </si>
  <si>
    <t>Detailed explanation of variance (with amounts to nearest £10)</t>
  </si>
  <si>
    <t>Section 1</t>
  </si>
  <si>
    <t>(+/-) £</t>
  </si>
  <si>
    <t>Box 1</t>
  </si>
  <si>
    <t>Balances carried forward</t>
  </si>
  <si>
    <t>Box 2</t>
  </si>
  <si>
    <t xml:space="preserve">The Precept was increased to take into account the </t>
  </si>
  <si>
    <t>reduction in the Government grant and to build reserves</t>
  </si>
  <si>
    <t>Box 3</t>
  </si>
  <si>
    <t>Other Income</t>
  </si>
  <si>
    <t>Box 4</t>
  </si>
  <si>
    <t>Staff costs</t>
  </si>
  <si>
    <t>Box 5</t>
  </si>
  <si>
    <t>Loan interest/</t>
  </si>
  <si>
    <t>NIL</t>
  </si>
  <si>
    <t>£NIL</t>
  </si>
  <si>
    <t>capital</t>
  </si>
  <si>
    <t>Box 6</t>
  </si>
  <si>
    <t>Other payments</t>
  </si>
  <si>
    <t>Box 9</t>
  </si>
  <si>
    <t>Fixed assets &amp; Long term assets</t>
  </si>
  <si>
    <t>Box 10</t>
  </si>
  <si>
    <t>Total Borrowings</t>
  </si>
  <si>
    <t>£Nil</t>
  </si>
  <si>
    <t xml:space="preserve">Box 7 </t>
  </si>
  <si>
    <t>£0</t>
  </si>
  <si>
    <t>NCC Bottlebank</t>
  </si>
  <si>
    <t>ICO - Data Protection Renewal</t>
  </si>
  <si>
    <t>No new capital expenditure was incurred during this period.</t>
  </si>
  <si>
    <t>Interest (March - June)</t>
  </si>
  <si>
    <t>Interest (June-Sept)</t>
  </si>
  <si>
    <t>Less cheques - not cashed</t>
  </si>
  <si>
    <t>Checked at meetings</t>
  </si>
  <si>
    <t>Checked as required</t>
  </si>
  <si>
    <t>NPTS</t>
  </si>
  <si>
    <t>Evergreen</t>
  </si>
  <si>
    <t>Miscellaneous (bottlebank)</t>
  </si>
  <si>
    <t>Antingham Village Hall (bottlebank)</t>
  </si>
  <si>
    <t>2019/2020</t>
  </si>
  <si>
    <t>which is minimal to the village sign.</t>
  </si>
  <si>
    <t>Staff costs were decreased due to less hours</t>
  </si>
  <si>
    <t>incurred by the Clerk.</t>
  </si>
  <si>
    <t>-£614</t>
  </si>
  <si>
    <t>ANTINGHAM PARISH COUNCIL - RISK ASSESSMENT 2020-2021</t>
  </si>
  <si>
    <t>Accounts for the year ended 31st March 2021 - Asset List</t>
  </si>
  <si>
    <t>ANTINGHAM PARISH COUNCIL - EXPENDITURE 1st April 2020- 31st Mach 2021</t>
  </si>
  <si>
    <t>ANTINGHAM PARISH COUNCIL - INCOME 1st APRIL 2020 - 31st March 2021</t>
  </si>
  <si>
    <t>06.04.20</t>
  </si>
  <si>
    <t>24.04.20</t>
  </si>
  <si>
    <t>10.05.20</t>
  </si>
  <si>
    <t>Credit from unbanked cheque from Westcotech</t>
  </si>
  <si>
    <t>01.05.20</t>
  </si>
  <si>
    <t>22.05.20</t>
  </si>
  <si>
    <t>08.06.20</t>
  </si>
  <si>
    <t>04.08.20</t>
  </si>
  <si>
    <t>HMRC - VAT return</t>
  </si>
  <si>
    <t>07.09.20</t>
  </si>
  <si>
    <t>Balance at 1st April 2020</t>
  </si>
  <si>
    <t>C/F 2021/2022</t>
  </si>
  <si>
    <r>
      <t>31</t>
    </r>
    <r>
      <rPr>
        <vertAlign val="superscript"/>
        <sz val="12"/>
        <rFont val="Times New Roman"/>
        <family val="1"/>
      </rPr>
      <t xml:space="preserve">st  </t>
    </r>
    <r>
      <rPr>
        <sz val="12"/>
        <rFont val="Times New Roman"/>
        <family val="1"/>
      </rPr>
      <t>March 2021 and reflects its receipts and payments during the financial year.</t>
    </r>
  </si>
  <si>
    <t>10.11.20</t>
  </si>
  <si>
    <t>Cromer Community Hospital</t>
  </si>
  <si>
    <t>Friends of Antingham School</t>
  </si>
  <si>
    <t>30.09.20</t>
  </si>
  <si>
    <t>07.12.20</t>
  </si>
  <si>
    <t>02.02.21</t>
  </si>
  <si>
    <t>VOID</t>
  </si>
  <si>
    <t>D/D</t>
  </si>
  <si>
    <r>
      <t>For The Year Ending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March 2021</t>
    </r>
  </si>
  <si>
    <t>Date: April 2021</t>
  </si>
  <si>
    <t>For The Year Ending 31st March 2021</t>
  </si>
  <si>
    <t>10th April 2021</t>
  </si>
  <si>
    <t>Less any unpresented cheques at 31st March 2021</t>
  </si>
  <si>
    <t>Unbanked cash at 31st March 2021</t>
  </si>
  <si>
    <t>Net bank balance as at 31 March 2021</t>
  </si>
  <si>
    <t>Net balances as at 31st March 2021</t>
  </si>
  <si>
    <t>Opening Balance 1st April 2020</t>
  </si>
  <si>
    <t>Add: Receipts in the year 2021</t>
  </si>
  <si>
    <t>Less: Payments in 2020/2021</t>
  </si>
  <si>
    <t>Closing balance per cash book 2021</t>
  </si>
  <si>
    <t>2020/2021</t>
  </si>
  <si>
    <t>Balances were slightly up down due to expenses incurred in 19/20</t>
  </si>
  <si>
    <t>+£356</t>
  </si>
  <si>
    <t>Bottle bank income increased by £441</t>
  </si>
  <si>
    <t>-£168</t>
  </si>
  <si>
    <t>-£18</t>
  </si>
  <si>
    <t>Balance per bank statements as at 31 March 2021</t>
  </si>
  <si>
    <t>(receipts and payments book) as at 31st March 2021</t>
  </si>
  <si>
    <t>08.03.21</t>
  </si>
  <si>
    <t>26.02.21</t>
  </si>
  <si>
    <t>Mr S Paramor cheque 561</t>
  </si>
  <si>
    <t>+£2078</t>
  </si>
  <si>
    <t>-£2,006</t>
  </si>
  <si>
    <t>VAT (over claim repaid to HMRC)</t>
  </si>
  <si>
    <t>Income is up at due to a VAT overpayment of £1,560.80</t>
  </si>
  <si>
    <t>1 notice board removed</t>
  </si>
  <si>
    <t>1 notice board</t>
  </si>
  <si>
    <t>The balances have increased due to the lack of expenditure.  Previously the Council has paid for the village sign refurbishment and installation.</t>
  </si>
  <si>
    <t>On schedule</t>
  </si>
  <si>
    <t xml:space="preserve">Total insurance is £10,113.30 </t>
  </si>
  <si>
    <t>25.03.21</t>
  </si>
  <si>
    <t>£4,000 is held for maintenance of Antingham Village</t>
  </si>
  <si>
    <t xml:space="preserve">and £2,765 for general reserves incl further work </t>
  </si>
  <si>
    <t>Miscellaneous (£1,560.80 to HMRC)</t>
  </si>
  <si>
    <t>Repayment of VAT to HMRC of £1,560.80p.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</si>
</sst>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£&quot;#,##0;[Red]\-&quot;£&quot;#,##0"/>
    <numFmt numFmtId="7" formatCode="&quot;£&quot;#,##0.00;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/m/yy;@"/>
    <numFmt numFmtId="166" formatCode="_-* #,##0_-;\-* #,##0_-;_-* &quot;-&quot;??_-;_-@_-"/>
  </numFmts>
  <fonts count="2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</font>
    <font>
      <sz val="10"/>
      <color indexed="10"/>
      <name val="Arial"/>
    </font>
    <font>
      <b/>
      <sz val="16"/>
      <name val="Arial"/>
      <family val="2"/>
    </font>
    <font>
      <sz val="10"/>
      <name val="Arial"/>
    </font>
    <font>
      <i/>
      <sz val="10"/>
      <name val="Arial"/>
      <family val="2"/>
    </font>
    <font>
      <b/>
      <sz val="10"/>
      <color rgb="FFC0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4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43" fontId="0" fillId="0" borderId="0" xfId="1" applyFont="1"/>
    <xf numFmtId="7" fontId="0" fillId="0" borderId="0" xfId="1" applyNumberFormat="1" applyFont="1"/>
    <xf numFmtId="44" fontId="0" fillId="0" borderId="0" xfId="0" applyNumberFormat="1"/>
    <xf numFmtId="44" fontId="0" fillId="0" borderId="1" xfId="0" applyNumberFormat="1" applyBorder="1"/>
    <xf numFmtId="44" fontId="0" fillId="0" borderId="1" xfId="1" applyNumberFormat="1" applyFont="1" applyBorder="1"/>
    <xf numFmtId="0" fontId="7" fillId="0" borderId="0" xfId="0" applyFont="1" applyAlignment="1">
      <alignment horizontal="center"/>
    </xf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4" fontId="5" fillId="0" borderId="0" xfId="0" applyNumberFormat="1" applyFont="1"/>
    <xf numFmtId="4" fontId="6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5" fillId="0" borderId="0" xfId="0" applyNumberFormat="1" applyFont="1"/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2" fontId="5" fillId="0" borderId="0" xfId="0" applyNumberFormat="1" applyFont="1"/>
    <xf numFmtId="2" fontId="6" fillId="0" borderId="0" xfId="0" applyNumberFormat="1" applyFont="1" applyAlignment="1">
      <alignment horizontal="left" indent="4"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43" fontId="3" fillId="0" borderId="0" xfId="1" applyFont="1"/>
    <xf numFmtId="0" fontId="0" fillId="0" borderId="2" xfId="0" applyBorder="1"/>
    <xf numFmtId="2" fontId="0" fillId="0" borderId="2" xfId="0" applyNumberFormat="1" applyBorder="1"/>
    <xf numFmtId="43" fontId="0" fillId="0" borderId="2" xfId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3" fontId="0" fillId="0" borderId="0" xfId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2" fontId="3" fillId="0" borderId="0" xfId="0" applyNumberFormat="1" applyFont="1" applyBorder="1"/>
    <xf numFmtId="0" fontId="3" fillId="0" borderId="4" xfId="0" applyFont="1" applyBorder="1"/>
    <xf numFmtId="2" fontId="3" fillId="0" borderId="4" xfId="0" applyNumberFormat="1" applyFont="1" applyBorder="1"/>
    <xf numFmtId="43" fontId="3" fillId="0" borderId="4" xfId="1" applyFont="1" applyBorder="1"/>
    <xf numFmtId="165" fontId="0" fillId="0" borderId="5" xfId="0" applyNumberFormat="1" applyBorder="1"/>
    <xf numFmtId="165" fontId="0" fillId="0" borderId="6" xfId="0" applyNumberForma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0" fillId="0" borderId="0" xfId="1" applyFont="1" applyBorder="1"/>
    <xf numFmtId="165" fontId="0" fillId="0" borderId="6" xfId="0" applyNumberFormat="1" applyBorder="1"/>
    <xf numFmtId="0" fontId="0" fillId="0" borderId="0" xfId="0" applyBorder="1"/>
    <xf numFmtId="43" fontId="0" fillId="0" borderId="0" xfId="0" applyNumberFormat="1"/>
    <xf numFmtId="0" fontId="14" fillId="0" borderId="0" xfId="0" applyFont="1"/>
    <xf numFmtId="2" fontId="0" fillId="0" borderId="0" xfId="0" applyNumberFormat="1" applyBorder="1"/>
    <xf numFmtId="2" fontId="14" fillId="0" borderId="0" xfId="0" applyNumberFormat="1" applyFont="1"/>
    <xf numFmtId="43" fontId="14" fillId="0" borderId="0" xfId="1" applyFont="1"/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0" fontId="15" fillId="0" borderId="0" xfId="0" applyFont="1"/>
    <xf numFmtId="0" fontId="16" fillId="0" borderId="0" xfId="0" applyFont="1"/>
    <xf numFmtId="7" fontId="0" fillId="0" borderId="0" xfId="0" applyNumberFormat="1"/>
    <xf numFmtId="164" fontId="17" fillId="0" borderId="0" xfId="0" applyNumberFormat="1" applyFont="1"/>
    <xf numFmtId="0" fontId="17" fillId="0" borderId="0" xfId="0" applyFont="1"/>
    <xf numFmtId="2" fontId="17" fillId="0" borderId="0" xfId="0" applyNumberFormat="1" applyFont="1"/>
    <xf numFmtId="43" fontId="17" fillId="0" borderId="0" xfId="1" applyFont="1"/>
    <xf numFmtId="7" fontId="17" fillId="0" borderId="0" xfId="1" applyNumberFormat="1" applyFont="1"/>
    <xf numFmtId="3" fontId="0" fillId="0" borderId="0" xfId="0" applyNumberFormat="1"/>
    <xf numFmtId="43" fontId="1" fillId="0" borderId="0" xfId="1"/>
    <xf numFmtId="43" fontId="3" fillId="0" borderId="9" xfId="1" applyFont="1" applyBorder="1"/>
    <xf numFmtId="43" fontId="0" fillId="0" borderId="8" xfId="1" applyFont="1" applyBorder="1"/>
    <xf numFmtId="43" fontId="0" fillId="0" borderId="3" xfId="1" applyFont="1" applyBorder="1"/>
    <xf numFmtId="0" fontId="0" fillId="0" borderId="12" xfId="0" applyBorder="1"/>
    <xf numFmtId="0" fontId="18" fillId="0" borderId="0" xfId="0" applyFont="1" applyAlignment="1">
      <alignment horizontal="center"/>
    </xf>
    <xf numFmtId="0" fontId="0" fillId="0" borderId="0" xfId="0" applyNumberFormat="1"/>
    <xf numFmtId="0" fontId="6" fillId="0" borderId="13" xfId="0" applyFont="1" applyBorder="1"/>
    <xf numFmtId="43" fontId="6" fillId="0" borderId="13" xfId="0" applyNumberFormat="1" applyFont="1" applyBorder="1"/>
    <xf numFmtId="43" fontId="5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3" fillId="0" borderId="10" xfId="0" applyFont="1" applyBorder="1"/>
    <xf numFmtId="0" fontId="0" fillId="0" borderId="12" xfId="0" applyFill="1" applyBorder="1"/>
    <xf numFmtId="43" fontId="3" fillId="0" borderId="14" xfId="1" applyFont="1" applyFill="1" applyBorder="1"/>
    <xf numFmtId="43" fontId="0" fillId="0" borderId="0" xfId="1" applyFont="1" applyFill="1"/>
    <xf numFmtId="43" fontId="3" fillId="0" borderId="14" xfId="1" applyNumberFormat="1" applyFont="1" applyFill="1" applyBorder="1"/>
    <xf numFmtId="43" fontId="1" fillId="0" borderId="0" xfId="1" applyFont="1" applyFill="1"/>
    <xf numFmtId="4" fontId="0" fillId="0" borderId="15" xfId="0" applyNumberFormat="1" applyBorder="1"/>
    <xf numFmtId="4" fontId="3" fillId="0" borderId="14" xfId="0" applyNumberFormat="1" applyFont="1" applyBorder="1"/>
    <xf numFmtId="0" fontId="20" fillId="0" borderId="0" xfId="0" applyFont="1"/>
    <xf numFmtId="2" fontId="20" fillId="0" borderId="0" xfId="0" applyNumberFormat="1" applyFont="1"/>
    <xf numFmtId="0" fontId="0" fillId="0" borderId="15" xfId="0" applyBorder="1"/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wrapText="1"/>
    </xf>
    <xf numFmtId="166" fontId="19" fillId="2" borderId="11" xfId="1" applyNumberFormat="1" applyFont="1" applyFill="1" applyBorder="1" applyAlignment="1"/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0" fillId="0" borderId="16" xfId="0" applyBorder="1"/>
    <xf numFmtId="0" fontId="0" fillId="2" borderId="16" xfId="0" applyFill="1" applyBorder="1" applyAlignment="1">
      <alignment horizontal="center"/>
    </xf>
    <xf numFmtId="42" fontId="0" fillId="0" borderId="16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4" fillId="0" borderId="10" xfId="0" applyFont="1" applyBorder="1"/>
    <xf numFmtId="3" fontId="0" fillId="2" borderId="3" xfId="0" applyNumberFormat="1" applyFill="1" applyBorder="1" applyAlignment="1">
      <alignment horizontal="center"/>
    </xf>
    <xf numFmtId="0" fontId="14" fillId="0" borderId="11" xfId="0" applyFont="1" applyBorder="1"/>
    <xf numFmtId="0" fontId="0" fillId="2" borderId="9" xfId="0" applyFill="1" applyBorder="1" applyAlignment="1">
      <alignment horizontal="center"/>
    </xf>
    <xf numFmtId="0" fontId="14" fillId="0" borderId="16" xfId="0" applyFont="1" applyBorder="1" applyAlignment="1">
      <alignment wrapText="1"/>
    </xf>
    <xf numFmtId="3" fontId="0" fillId="2" borderId="11" xfId="0" applyNumberFormat="1" applyFill="1" applyBorder="1" applyAlignment="1">
      <alignment horizontal="center"/>
    </xf>
    <xf numFmtId="0" fontId="0" fillId="0" borderId="10" xfId="0" applyBorder="1"/>
    <xf numFmtId="0" fontId="14" fillId="2" borderId="11" xfId="0" applyFont="1" applyFill="1" applyBorder="1" applyAlignment="1">
      <alignment horizontal="center"/>
    </xf>
    <xf numFmtId="42" fontId="14" fillId="0" borderId="11" xfId="0" applyNumberFormat="1" applyFont="1" applyBorder="1" applyAlignment="1">
      <alignment horizontal="center"/>
    </xf>
    <xf numFmtId="0" fontId="0" fillId="0" borderId="11" xfId="0" applyBorder="1"/>
    <xf numFmtId="0" fontId="14" fillId="0" borderId="16" xfId="0" applyFont="1" applyBorder="1"/>
    <xf numFmtId="0" fontId="14" fillId="2" borderId="16" xfId="0" applyFont="1" applyFill="1" applyBorder="1" applyAlignment="1">
      <alignment horizontal="center"/>
    </xf>
    <xf numFmtId="42" fontId="14" fillId="0" borderId="16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42" fontId="0" fillId="0" borderId="7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20" fillId="0" borderId="11" xfId="0" applyFont="1" applyBorder="1"/>
    <xf numFmtId="0" fontId="20" fillId="0" borderId="16" xfId="0" applyFont="1" applyFill="1" applyBorder="1" applyAlignment="1">
      <alignment wrapText="1"/>
    </xf>
    <xf numFmtId="164" fontId="3" fillId="3" borderId="10" xfId="0" applyNumberFormat="1" applyFont="1" applyFill="1" applyBorder="1"/>
    <xf numFmtId="0" fontId="3" fillId="3" borderId="10" xfId="0" applyFont="1" applyFill="1" applyBorder="1"/>
    <xf numFmtId="164" fontId="3" fillId="3" borderId="16" xfId="0" applyNumberFormat="1" applyFont="1" applyFill="1" applyBorder="1"/>
    <xf numFmtId="0" fontId="3" fillId="3" borderId="16" xfId="0" applyFont="1" applyFill="1" applyBorder="1"/>
    <xf numFmtId="164" fontId="0" fillId="0" borderId="12" xfId="0" applyNumberFormat="1" applyBorder="1"/>
    <xf numFmtId="7" fontId="0" fillId="0" borderId="12" xfId="1" applyNumberFormat="1" applyFont="1" applyBorder="1"/>
    <xf numFmtId="0" fontId="0" fillId="0" borderId="12" xfId="0" applyFont="1" applyBorder="1"/>
    <xf numFmtId="164" fontId="14" fillId="0" borderId="12" xfId="0" applyNumberFormat="1" applyFont="1" applyBorder="1"/>
    <xf numFmtId="0" fontId="14" fillId="0" borderId="12" xfId="0" applyFont="1" applyBorder="1"/>
    <xf numFmtId="44" fontId="3" fillId="0" borderId="4" xfId="0" applyNumberFormat="1" applyFont="1" applyBorder="1"/>
    <xf numFmtId="7" fontId="3" fillId="0" borderId="4" xfId="0" applyNumberFormat="1" applyFont="1" applyBorder="1"/>
    <xf numFmtId="44" fontId="0" fillId="0" borderId="4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8" xfId="0" applyFont="1" applyBorder="1"/>
    <xf numFmtId="7" fontId="0" fillId="0" borderId="17" xfId="1" applyNumberFormat="1" applyFont="1" applyBorder="1"/>
    <xf numFmtId="7" fontId="0" fillId="0" borderId="18" xfId="1" applyNumberFormat="1" applyFont="1" applyBorder="1"/>
    <xf numFmtId="0" fontId="14" fillId="0" borderId="18" xfId="0" applyFont="1" applyBorder="1"/>
    <xf numFmtId="0" fontId="1" fillId="0" borderId="18" xfId="0" applyFont="1" applyBorder="1"/>
    <xf numFmtId="0" fontId="0" fillId="0" borderId="18" xfId="0" applyBorder="1"/>
    <xf numFmtId="0" fontId="0" fillId="4" borderId="10" xfId="0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166" fontId="19" fillId="4" borderId="11" xfId="1" applyNumberFormat="1" applyFont="1" applyFill="1" applyBorder="1" applyAlignment="1"/>
    <xf numFmtId="0" fontId="0" fillId="4" borderId="16" xfId="0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" fillId="0" borderId="12" xfId="0" applyFont="1" applyBorder="1"/>
    <xf numFmtId="0" fontId="1" fillId="0" borderId="17" xfId="0" applyFont="1" applyBorder="1"/>
    <xf numFmtId="0" fontId="0" fillId="0" borderId="17" xfId="0" applyBorder="1"/>
    <xf numFmtId="0" fontId="21" fillId="0" borderId="0" xfId="0" applyFont="1"/>
    <xf numFmtId="2" fontId="3" fillId="3" borderId="10" xfId="0" applyNumberFormat="1" applyFont="1" applyFill="1" applyBorder="1"/>
    <xf numFmtId="2" fontId="3" fillId="3" borderId="16" xfId="0" applyNumberFormat="1" applyFont="1" applyFill="1" applyBorder="1"/>
    <xf numFmtId="2" fontId="11" fillId="3" borderId="16" xfId="0" applyNumberFormat="1" applyFont="1" applyFill="1" applyBorder="1"/>
    <xf numFmtId="2" fontId="11" fillId="3" borderId="10" xfId="0" applyNumberFormat="1" applyFont="1" applyFill="1" applyBorder="1"/>
    <xf numFmtId="43" fontId="3" fillId="3" borderId="10" xfId="1" applyFont="1" applyFill="1" applyBorder="1"/>
    <xf numFmtId="43" fontId="3" fillId="3" borderId="16" xfId="1" applyFont="1" applyFill="1" applyBorder="1"/>
    <xf numFmtId="7" fontId="3" fillId="3" borderId="10" xfId="1" applyNumberFormat="1" applyFont="1" applyFill="1" applyBorder="1"/>
    <xf numFmtId="7" fontId="3" fillId="3" borderId="16" xfId="1" applyNumberFormat="1" applyFont="1" applyFill="1" applyBorder="1"/>
    <xf numFmtId="2" fontId="3" fillId="3" borderId="5" xfId="0" applyNumberFormat="1" applyFont="1" applyFill="1" applyBorder="1"/>
    <xf numFmtId="2" fontId="3" fillId="3" borderId="7" xfId="0" applyNumberFormat="1" applyFont="1" applyFill="1" applyBorder="1"/>
    <xf numFmtId="2" fontId="3" fillId="3" borderId="8" xfId="0" applyNumberFormat="1" applyFont="1" applyFill="1" applyBorder="1"/>
    <xf numFmtId="2" fontId="3" fillId="3" borderId="9" xfId="0" applyNumberFormat="1" applyFont="1" applyFill="1" applyBorder="1"/>
    <xf numFmtId="164" fontId="0" fillId="0" borderId="0" xfId="0" applyNumberFormat="1" applyBorder="1" applyAlignment="1">
      <alignment horizontal="center"/>
    </xf>
    <xf numFmtId="0" fontId="0" fillId="0" borderId="17" xfId="0" applyFont="1" applyBorder="1"/>
    <xf numFmtId="165" fontId="0" fillId="0" borderId="7" xfId="0" applyNumberFormat="1" applyBorder="1"/>
    <xf numFmtId="43" fontId="0" fillId="0" borderId="12" xfId="0" applyNumberFormat="1" applyFill="1" applyBorder="1"/>
    <xf numFmtId="165" fontId="0" fillId="0" borderId="12" xfId="0" applyNumberFormat="1" applyFill="1" applyBorder="1"/>
    <xf numFmtId="43" fontId="0" fillId="0" borderId="12" xfId="1" applyNumberFormat="1" applyFont="1" applyFill="1" applyBorder="1"/>
    <xf numFmtId="43" fontId="0" fillId="0" borderId="19" xfId="0" applyNumberFormat="1" applyFill="1" applyBorder="1"/>
    <xf numFmtId="43" fontId="1" fillId="0" borderId="20" xfId="1" applyNumberFormat="1" applyFont="1" applyFill="1" applyBorder="1"/>
    <xf numFmtId="43" fontId="0" fillId="0" borderId="19" xfId="1" applyNumberFormat="1" applyFont="1" applyFill="1" applyBorder="1"/>
    <xf numFmtId="43" fontId="0" fillId="0" borderId="21" xfId="0" applyNumberFormat="1" applyFill="1" applyBorder="1"/>
    <xf numFmtId="165" fontId="0" fillId="0" borderId="22" xfId="0" applyNumberFormat="1" applyFill="1" applyBorder="1"/>
    <xf numFmtId="0" fontId="0" fillId="0" borderId="22" xfId="0" applyBorder="1"/>
    <xf numFmtId="43" fontId="0" fillId="0" borderId="22" xfId="0" applyNumberFormat="1" applyFill="1" applyBorder="1"/>
    <xf numFmtId="43" fontId="1" fillId="0" borderId="23" xfId="1" applyNumberFormat="1" applyFont="1" applyFill="1" applyBorder="1"/>
    <xf numFmtId="165" fontId="3" fillId="3" borderId="10" xfId="0" applyNumberFormat="1" applyFont="1" applyFill="1" applyBorder="1"/>
    <xf numFmtId="43" fontId="0" fillId="0" borderId="18" xfId="0" applyNumberFormat="1" applyFill="1" applyBorder="1"/>
    <xf numFmtId="166" fontId="19" fillId="4" borderId="11" xfId="1" applyNumberFormat="1" applyFont="1" applyFill="1" applyBorder="1" applyAlignment="1">
      <alignment horizontal="center"/>
    </xf>
    <xf numFmtId="6" fontId="1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14" fillId="0" borderId="19" xfId="0" applyNumberFormat="1" applyFont="1" applyFill="1" applyBorder="1"/>
    <xf numFmtId="165" fontId="14" fillId="0" borderId="12" xfId="0" applyNumberFormat="1" applyFont="1" applyFill="1" applyBorder="1"/>
    <xf numFmtId="43" fontId="14" fillId="0" borderId="12" xfId="1" applyNumberFormat="1" applyFont="1" applyBorder="1"/>
    <xf numFmtId="43" fontId="14" fillId="0" borderId="12" xfId="1" applyNumberFormat="1" applyFont="1" applyFill="1" applyBorder="1"/>
    <xf numFmtId="43" fontId="14" fillId="0" borderId="12" xfId="0" applyNumberFormat="1" applyFont="1" applyFill="1" applyBorder="1"/>
    <xf numFmtId="43" fontId="14" fillId="0" borderId="20" xfId="1" applyNumberFormat="1" applyFont="1" applyFill="1" applyBorder="1"/>
    <xf numFmtId="0" fontId="3" fillId="2" borderId="10" xfId="0" applyFont="1" applyFill="1" applyBorder="1"/>
    <xf numFmtId="0" fontId="3" fillId="2" borderId="1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0" borderId="17" xfId="0" applyFont="1" applyBorder="1"/>
    <xf numFmtId="7" fontId="14" fillId="0" borderId="12" xfId="1" applyNumberFormat="1" applyFont="1" applyBorder="1"/>
    <xf numFmtId="7" fontId="14" fillId="0" borderId="0" xfId="1" applyNumberFormat="1" applyFont="1"/>
    <xf numFmtId="164" fontId="14" fillId="0" borderId="18" xfId="0" applyNumberFormat="1" applyFont="1" applyBorder="1"/>
    <xf numFmtId="7" fontId="14" fillId="0" borderId="17" xfId="1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4" borderId="10" xfId="0" applyFont="1" applyFill="1" applyBorder="1"/>
    <xf numFmtId="0" fontId="3" fillId="4" borderId="1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43" fontId="1" fillId="2" borderId="0" xfId="1" applyFont="1" applyFill="1"/>
    <xf numFmtId="2" fontId="22" fillId="2" borderId="0" xfId="0" applyNumberFormat="1" applyFont="1" applyFill="1"/>
    <xf numFmtId="0" fontId="23" fillId="0" borderId="0" xfId="0" applyFont="1"/>
    <xf numFmtId="0" fontId="24" fillId="0" borderId="0" xfId="0" applyFont="1"/>
    <xf numFmtId="2" fontId="24" fillId="0" borderId="0" xfId="0" applyNumberFormat="1" applyFont="1"/>
    <xf numFmtId="43" fontId="3" fillId="0" borderId="13" xfId="1" applyFont="1" applyBorder="1"/>
    <xf numFmtId="0" fontId="5" fillId="0" borderId="0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pane ySplit="4" topLeftCell="A5" activePane="bottomLeft" state="frozen"/>
      <selection pane="bottomLeft" activeCell="B41" sqref="B41"/>
    </sheetView>
  </sheetViews>
  <sheetFormatPr defaultRowHeight="12.75" x14ac:dyDescent="0.2"/>
  <cols>
    <col min="1" max="1" width="10.140625" style="5" bestFit="1" customWidth="1"/>
    <col min="2" max="2" width="29.28515625" bestFit="1" customWidth="1"/>
    <col min="3" max="3" width="10.42578125" customWidth="1"/>
    <col min="4" max="4" width="5" bestFit="1" customWidth="1"/>
    <col min="5" max="5" width="11.140625" style="1" bestFit="1" customWidth="1"/>
    <col min="6" max="6" width="10.28515625" style="1" bestFit="1" customWidth="1"/>
    <col min="7" max="9" width="9.140625" style="1"/>
    <col min="10" max="11" width="9.28515625" style="1" bestFit="1" customWidth="1"/>
    <col min="12" max="12" width="10" style="1" customWidth="1"/>
    <col min="13" max="13" width="10.28515625" style="8" bestFit="1" customWidth="1"/>
    <col min="14" max="14" width="11.28515625" style="9" bestFit="1" customWidth="1"/>
  </cols>
  <sheetData>
    <row r="1" spans="1:14" x14ac:dyDescent="0.2">
      <c r="A1" s="170"/>
      <c r="B1" s="36"/>
      <c r="C1" s="36"/>
      <c r="D1" s="37"/>
      <c r="E1" s="38"/>
      <c r="F1" s="203" t="s">
        <v>164</v>
      </c>
      <c r="G1" s="38"/>
      <c r="H1" s="38"/>
      <c r="I1" s="39"/>
      <c r="J1" s="39"/>
      <c r="K1" s="39"/>
      <c r="L1" s="39"/>
      <c r="M1" s="40"/>
      <c r="N1" s="41"/>
    </row>
    <row r="2" spans="1:14" ht="13.5" thickBot="1" x14ac:dyDescent="0.25">
      <c r="A2" s="170"/>
      <c r="B2" s="36"/>
      <c r="C2" s="36"/>
      <c r="D2" s="37"/>
      <c r="E2" s="38"/>
      <c r="F2" s="203"/>
      <c r="G2" s="38"/>
      <c r="H2" s="38"/>
      <c r="I2" s="39"/>
      <c r="J2" s="39"/>
      <c r="K2" s="39"/>
      <c r="L2" s="39"/>
      <c r="M2" s="40"/>
      <c r="N2" s="41"/>
    </row>
    <row r="3" spans="1:14" x14ac:dyDescent="0.2">
      <c r="A3" s="128"/>
      <c r="B3" s="129"/>
      <c r="C3" s="129"/>
      <c r="D3" s="129" t="s">
        <v>7</v>
      </c>
      <c r="E3" s="158" t="s">
        <v>13</v>
      </c>
      <c r="F3" s="166"/>
      <c r="G3" s="158" t="s">
        <v>51</v>
      </c>
      <c r="H3" s="168" t="s">
        <v>14</v>
      </c>
      <c r="I3" s="158"/>
      <c r="J3" s="158"/>
      <c r="K3" s="161" t="s">
        <v>19</v>
      </c>
      <c r="L3" s="158"/>
      <c r="M3" s="162"/>
      <c r="N3" s="164"/>
    </row>
    <row r="4" spans="1:14" ht="13.5" thickBot="1" x14ac:dyDescent="0.25">
      <c r="A4" s="130" t="s">
        <v>0</v>
      </c>
      <c r="B4" s="131" t="s">
        <v>1</v>
      </c>
      <c r="C4" s="131" t="s">
        <v>108</v>
      </c>
      <c r="D4" s="131" t="s">
        <v>8</v>
      </c>
      <c r="E4" s="159" t="s">
        <v>17</v>
      </c>
      <c r="F4" s="167" t="s">
        <v>2</v>
      </c>
      <c r="G4" s="159" t="s">
        <v>52</v>
      </c>
      <c r="H4" s="169" t="s">
        <v>15</v>
      </c>
      <c r="I4" s="159" t="s">
        <v>3</v>
      </c>
      <c r="J4" s="160" t="s">
        <v>16</v>
      </c>
      <c r="K4" s="160" t="s">
        <v>20</v>
      </c>
      <c r="L4" s="159" t="s">
        <v>11</v>
      </c>
      <c r="M4" s="163" t="s">
        <v>4</v>
      </c>
      <c r="N4" s="165" t="s">
        <v>5</v>
      </c>
    </row>
    <row r="5" spans="1:14" x14ac:dyDescent="0.2">
      <c r="A5" s="141" t="s">
        <v>168</v>
      </c>
      <c r="B5" s="142" t="s">
        <v>153</v>
      </c>
      <c r="C5" s="144">
        <f t="shared" ref="C5:C10" si="0">N5</f>
        <v>40</v>
      </c>
      <c r="D5" s="145">
        <v>562</v>
      </c>
      <c r="L5" s="1">
        <v>40</v>
      </c>
      <c r="N5" s="9">
        <f t="shared" ref="N5:N10" si="1">SUM(E5:M5)</f>
        <v>40</v>
      </c>
    </row>
    <row r="6" spans="1:14" x14ac:dyDescent="0.2">
      <c r="A6" s="141" t="s">
        <v>168</v>
      </c>
      <c r="B6" s="146" t="s">
        <v>104</v>
      </c>
      <c r="C6" s="144">
        <f t="shared" si="0"/>
        <v>349.22</v>
      </c>
      <c r="D6" s="147">
        <v>563</v>
      </c>
      <c r="J6" s="1">
        <v>349.22</v>
      </c>
      <c r="N6" s="9">
        <f t="shared" si="1"/>
        <v>349.22</v>
      </c>
    </row>
    <row r="7" spans="1:14" s="53" customFormat="1" x14ac:dyDescent="0.2">
      <c r="A7" s="135" t="s">
        <v>168</v>
      </c>
      <c r="B7" s="136" t="s">
        <v>103</v>
      </c>
      <c r="C7" s="199">
        <f t="shared" si="0"/>
        <v>45</v>
      </c>
      <c r="D7" s="136">
        <v>564</v>
      </c>
      <c r="E7" s="55"/>
      <c r="F7" s="55"/>
      <c r="G7" s="55"/>
      <c r="H7" s="55"/>
      <c r="I7" s="55"/>
      <c r="J7" s="55"/>
      <c r="K7" s="55"/>
      <c r="L7" s="55">
        <v>45</v>
      </c>
      <c r="M7" s="56"/>
      <c r="N7" s="200">
        <f t="shared" si="1"/>
        <v>45</v>
      </c>
    </row>
    <row r="8" spans="1:14" x14ac:dyDescent="0.2">
      <c r="A8" s="132" t="s">
        <v>168</v>
      </c>
      <c r="B8" s="154" t="s">
        <v>105</v>
      </c>
      <c r="C8" s="133">
        <f t="shared" si="0"/>
        <v>334.3</v>
      </c>
      <c r="D8" s="75">
        <v>565</v>
      </c>
      <c r="E8" s="1">
        <v>260.5</v>
      </c>
      <c r="F8" s="1">
        <v>73.8</v>
      </c>
      <c r="N8" s="9">
        <f t="shared" si="1"/>
        <v>334.3</v>
      </c>
    </row>
    <row r="9" spans="1:14" x14ac:dyDescent="0.2">
      <c r="A9" s="132" t="s">
        <v>168</v>
      </c>
      <c r="B9" s="154" t="s">
        <v>106</v>
      </c>
      <c r="C9" s="133">
        <f t="shared" si="0"/>
        <v>65</v>
      </c>
      <c r="D9" s="75">
        <v>566</v>
      </c>
      <c r="G9" s="1">
        <v>65</v>
      </c>
      <c r="N9" s="9">
        <f t="shared" si="1"/>
        <v>65</v>
      </c>
    </row>
    <row r="10" spans="1:14" ht="13.5" thickBot="1" x14ac:dyDescent="0.25">
      <c r="A10" s="140" t="s">
        <v>168</v>
      </c>
      <c r="B10" s="155" t="s">
        <v>55</v>
      </c>
      <c r="C10" s="143">
        <f t="shared" si="0"/>
        <v>23.4</v>
      </c>
      <c r="D10" s="198">
        <v>567</v>
      </c>
      <c r="L10" s="1">
        <v>19.5</v>
      </c>
      <c r="M10" s="8">
        <v>3.9</v>
      </c>
      <c r="N10" s="9">
        <f t="shared" si="1"/>
        <v>23.4</v>
      </c>
    </row>
    <row r="11" spans="1:14" x14ac:dyDescent="0.2">
      <c r="A11" s="128"/>
      <c r="B11" s="129"/>
      <c r="C11" s="129"/>
      <c r="D11" s="129" t="s">
        <v>7</v>
      </c>
      <c r="E11" s="158" t="s">
        <v>13</v>
      </c>
      <c r="F11" s="166"/>
      <c r="G11" s="158" t="s">
        <v>51</v>
      </c>
      <c r="H11" s="168" t="s">
        <v>14</v>
      </c>
      <c r="I11" s="158"/>
      <c r="J11" s="158"/>
      <c r="K11" s="161" t="s">
        <v>19</v>
      </c>
      <c r="L11" s="158"/>
      <c r="M11" s="162"/>
      <c r="N11" s="164"/>
    </row>
    <row r="12" spans="1:14" ht="13.5" thickBot="1" x14ac:dyDescent="0.25">
      <c r="A12" s="130" t="s">
        <v>0</v>
      </c>
      <c r="B12" s="131" t="s">
        <v>1</v>
      </c>
      <c r="C12" s="131" t="s">
        <v>108</v>
      </c>
      <c r="D12" s="131" t="s">
        <v>8</v>
      </c>
      <c r="E12" s="159" t="s">
        <v>17</v>
      </c>
      <c r="F12" s="167" t="s">
        <v>2</v>
      </c>
      <c r="G12" s="159" t="s">
        <v>52</v>
      </c>
      <c r="H12" s="169" t="s">
        <v>15</v>
      </c>
      <c r="I12" s="159" t="s">
        <v>3</v>
      </c>
      <c r="J12" s="160" t="s">
        <v>16</v>
      </c>
      <c r="K12" s="160" t="s">
        <v>20</v>
      </c>
      <c r="L12" s="159" t="s">
        <v>11</v>
      </c>
      <c r="M12" s="163" t="s">
        <v>4</v>
      </c>
      <c r="N12" s="165"/>
    </row>
    <row r="13" spans="1:14" x14ac:dyDescent="0.2">
      <c r="A13" s="141" t="s">
        <v>173</v>
      </c>
      <c r="B13" s="142" t="s">
        <v>154</v>
      </c>
      <c r="C13" s="144">
        <v>20</v>
      </c>
      <c r="D13" s="147">
        <v>569</v>
      </c>
      <c r="L13" s="1">
        <v>20</v>
      </c>
      <c r="N13" s="9">
        <f t="shared" ref="N13:N19" si="2">SUM(E13:M13)</f>
        <v>20</v>
      </c>
    </row>
    <row r="14" spans="1:14" s="53" customFormat="1" x14ac:dyDescent="0.2">
      <c r="A14" s="201" t="s">
        <v>173</v>
      </c>
      <c r="B14" s="198" t="s">
        <v>156</v>
      </c>
      <c r="C14" s="202">
        <f t="shared" ref="C14:C20" si="3">N14</f>
        <v>242.01</v>
      </c>
      <c r="D14" s="198">
        <v>570</v>
      </c>
      <c r="E14" s="55"/>
      <c r="F14" s="55"/>
      <c r="G14" s="55"/>
      <c r="H14" s="55"/>
      <c r="I14" s="55"/>
      <c r="J14" s="55"/>
      <c r="K14" s="55">
        <v>242.01</v>
      </c>
      <c r="L14" s="55"/>
      <c r="M14" s="56"/>
      <c r="N14" s="200">
        <f t="shared" si="2"/>
        <v>242.01</v>
      </c>
    </row>
    <row r="15" spans="1:14" x14ac:dyDescent="0.2">
      <c r="A15" s="141" t="s">
        <v>173</v>
      </c>
      <c r="B15" s="134" t="s">
        <v>55</v>
      </c>
      <c r="C15" s="133">
        <f t="shared" si="3"/>
        <v>37.799999999999997</v>
      </c>
      <c r="D15" s="75">
        <v>571</v>
      </c>
      <c r="L15" s="1">
        <v>31.5</v>
      </c>
      <c r="M15" s="8">
        <v>6.3</v>
      </c>
      <c r="N15" s="9">
        <f t="shared" si="2"/>
        <v>37.799999999999997</v>
      </c>
    </row>
    <row r="16" spans="1:14" x14ac:dyDescent="0.2">
      <c r="A16" s="141" t="s">
        <v>173</v>
      </c>
      <c r="B16" s="154" t="s">
        <v>106</v>
      </c>
      <c r="C16" s="133">
        <f t="shared" si="3"/>
        <v>31.4</v>
      </c>
      <c r="D16" s="75">
        <v>572</v>
      </c>
      <c r="G16" s="1">
        <v>31.4</v>
      </c>
      <c r="N16" s="9">
        <f t="shared" si="2"/>
        <v>31.4</v>
      </c>
    </row>
    <row r="17" spans="1:14" x14ac:dyDescent="0.2">
      <c r="A17" s="141" t="s">
        <v>173</v>
      </c>
      <c r="B17" s="171" t="s">
        <v>105</v>
      </c>
      <c r="C17" s="143">
        <f t="shared" si="3"/>
        <v>195.45999999999998</v>
      </c>
      <c r="D17" s="156">
        <v>573</v>
      </c>
      <c r="E17" s="1">
        <v>126.1</v>
      </c>
      <c r="F17" s="1">
        <v>69.36</v>
      </c>
      <c r="N17" s="9">
        <f t="shared" si="2"/>
        <v>195.45999999999998</v>
      </c>
    </row>
    <row r="18" spans="1:14" x14ac:dyDescent="0.2">
      <c r="A18" s="141" t="s">
        <v>173</v>
      </c>
      <c r="B18" s="171" t="s">
        <v>174</v>
      </c>
      <c r="C18" s="143">
        <f t="shared" si="3"/>
        <v>1560.8</v>
      </c>
      <c r="D18" s="156">
        <v>574</v>
      </c>
      <c r="L18" s="8">
        <v>1560.8</v>
      </c>
      <c r="N18" s="9">
        <f t="shared" si="2"/>
        <v>1560.8</v>
      </c>
    </row>
    <row r="19" spans="1:14" x14ac:dyDescent="0.2">
      <c r="A19" s="141" t="s">
        <v>173</v>
      </c>
      <c r="B19" s="198" t="s">
        <v>180</v>
      </c>
      <c r="C19" s="143">
        <f t="shared" si="3"/>
        <v>50</v>
      </c>
      <c r="D19" s="156">
        <v>575</v>
      </c>
      <c r="K19" s="1">
        <v>50</v>
      </c>
      <c r="L19" s="8"/>
      <c r="N19" s="9">
        <f t="shared" si="2"/>
        <v>50</v>
      </c>
    </row>
    <row r="20" spans="1:14" ht="13.5" thickBot="1" x14ac:dyDescent="0.25">
      <c r="A20" s="141" t="s">
        <v>173</v>
      </c>
      <c r="B20" s="198" t="s">
        <v>181</v>
      </c>
      <c r="C20" s="143">
        <f t="shared" si="3"/>
        <v>60</v>
      </c>
      <c r="D20" s="156">
        <v>576</v>
      </c>
      <c r="K20" s="1">
        <v>60</v>
      </c>
      <c r="L20" s="8"/>
      <c r="N20" s="9">
        <v>60</v>
      </c>
    </row>
    <row r="21" spans="1:14" x14ac:dyDescent="0.2">
      <c r="A21" s="128"/>
      <c r="B21" s="129"/>
      <c r="C21" s="129"/>
      <c r="D21" s="129" t="s">
        <v>7</v>
      </c>
      <c r="E21" s="158" t="s">
        <v>13</v>
      </c>
      <c r="F21" s="166"/>
      <c r="G21" s="158" t="s">
        <v>51</v>
      </c>
      <c r="H21" s="168" t="s">
        <v>14</v>
      </c>
      <c r="I21" s="158"/>
      <c r="J21" s="158"/>
      <c r="K21" s="161" t="s">
        <v>19</v>
      </c>
      <c r="L21" s="158"/>
      <c r="M21" s="162"/>
      <c r="N21" s="164"/>
    </row>
    <row r="22" spans="1:14" ht="13.5" thickBot="1" x14ac:dyDescent="0.25">
      <c r="A22" s="130" t="s">
        <v>0</v>
      </c>
      <c r="B22" s="131" t="s">
        <v>1</v>
      </c>
      <c r="C22" s="131" t="s">
        <v>108</v>
      </c>
      <c r="D22" s="131" t="s">
        <v>8</v>
      </c>
      <c r="E22" s="159" t="s">
        <v>17</v>
      </c>
      <c r="F22" s="167" t="s">
        <v>2</v>
      </c>
      <c r="G22" s="159" t="s">
        <v>52</v>
      </c>
      <c r="H22" s="169" t="s">
        <v>15</v>
      </c>
      <c r="I22" s="159" t="s">
        <v>3</v>
      </c>
      <c r="J22" s="160" t="s">
        <v>16</v>
      </c>
      <c r="K22" s="160" t="s">
        <v>20</v>
      </c>
      <c r="L22" s="159" t="s">
        <v>11</v>
      </c>
      <c r="M22" s="163" t="s">
        <v>4</v>
      </c>
      <c r="N22" s="165"/>
    </row>
    <row r="23" spans="1:14" x14ac:dyDescent="0.2">
      <c r="A23" s="141" t="s">
        <v>179</v>
      </c>
      <c r="B23" s="142" t="s">
        <v>154</v>
      </c>
      <c r="C23" s="144">
        <f>N23</f>
        <v>40</v>
      </c>
      <c r="D23" s="147">
        <v>577</v>
      </c>
      <c r="L23" s="1">
        <v>40</v>
      </c>
      <c r="N23" s="9">
        <f>SUM(E23:M23)</f>
        <v>40</v>
      </c>
    </row>
    <row r="24" spans="1:14" x14ac:dyDescent="0.2">
      <c r="A24" s="141" t="s">
        <v>179</v>
      </c>
      <c r="B24" s="146" t="s">
        <v>55</v>
      </c>
      <c r="C24" s="144">
        <f>N24</f>
        <v>28.8</v>
      </c>
      <c r="D24" s="147">
        <v>578</v>
      </c>
      <c r="L24" s="1">
        <v>24</v>
      </c>
      <c r="M24" s="8">
        <v>4.8</v>
      </c>
      <c r="N24" s="9">
        <f>SUM(E24:M24)</f>
        <v>28.8</v>
      </c>
    </row>
    <row r="25" spans="1:14" x14ac:dyDescent="0.2">
      <c r="A25" s="135" t="s">
        <v>179</v>
      </c>
      <c r="B25" s="134" t="s">
        <v>105</v>
      </c>
      <c r="C25" s="133">
        <f>N25</f>
        <v>288.02999999999997</v>
      </c>
      <c r="D25" s="75">
        <v>579</v>
      </c>
      <c r="E25" s="1">
        <v>126.1</v>
      </c>
      <c r="F25" s="1">
        <v>161.93</v>
      </c>
      <c r="N25" s="9">
        <f>SUM(E25:M25)</f>
        <v>288.02999999999997</v>
      </c>
    </row>
    <row r="26" spans="1:14" ht="13.5" thickBot="1" x14ac:dyDescent="0.25">
      <c r="A26" s="135" t="s">
        <v>179</v>
      </c>
      <c r="B26" s="134" t="s">
        <v>106</v>
      </c>
      <c r="C26" s="133">
        <f>N26</f>
        <v>31.4</v>
      </c>
      <c r="D26" s="75">
        <v>580</v>
      </c>
      <c r="G26" s="1">
        <v>31.4</v>
      </c>
      <c r="N26" s="9">
        <f>SUM(E26:M26)</f>
        <v>31.4</v>
      </c>
    </row>
    <row r="27" spans="1:14" x14ac:dyDescent="0.2">
      <c r="A27" s="128"/>
      <c r="B27" s="129"/>
      <c r="C27" s="129"/>
      <c r="D27" s="129" t="s">
        <v>7</v>
      </c>
      <c r="E27" s="158" t="s">
        <v>13</v>
      </c>
      <c r="F27" s="166"/>
      <c r="G27" s="158" t="s">
        <v>51</v>
      </c>
      <c r="H27" s="168" t="s">
        <v>14</v>
      </c>
      <c r="I27" s="158"/>
      <c r="J27" s="158"/>
      <c r="K27" s="161" t="s">
        <v>19</v>
      </c>
      <c r="L27" s="158"/>
      <c r="M27" s="162"/>
      <c r="N27" s="164"/>
    </row>
    <row r="28" spans="1:14" ht="13.5" thickBot="1" x14ac:dyDescent="0.25">
      <c r="A28" s="130" t="s">
        <v>0</v>
      </c>
      <c r="B28" s="131" t="s">
        <v>1</v>
      </c>
      <c r="C28" s="131" t="s">
        <v>108</v>
      </c>
      <c r="D28" s="131" t="s">
        <v>8</v>
      </c>
      <c r="E28" s="159" t="s">
        <v>17</v>
      </c>
      <c r="F28" s="167" t="s">
        <v>2</v>
      </c>
      <c r="G28" s="159" t="s">
        <v>52</v>
      </c>
      <c r="H28" s="169" t="s">
        <v>15</v>
      </c>
      <c r="I28" s="159" t="s">
        <v>3</v>
      </c>
      <c r="J28" s="160" t="s">
        <v>16</v>
      </c>
      <c r="K28" s="160" t="s">
        <v>20</v>
      </c>
      <c r="L28" s="159" t="s">
        <v>11</v>
      </c>
      <c r="M28" s="163" t="s">
        <v>4</v>
      </c>
      <c r="N28" s="165"/>
    </row>
    <row r="29" spans="1:14" x14ac:dyDescent="0.2">
      <c r="A29" s="135" t="s">
        <v>184</v>
      </c>
      <c r="B29" s="154" t="s">
        <v>55</v>
      </c>
      <c r="C29" s="133">
        <f t="shared" ref="C29:C34" si="4">N29</f>
        <v>25.2</v>
      </c>
      <c r="D29" s="136">
        <v>581</v>
      </c>
      <c r="L29" s="1">
        <v>21</v>
      </c>
      <c r="M29" s="8">
        <v>4.2</v>
      </c>
      <c r="N29" s="9">
        <f t="shared" ref="N29:N35" si="5">SUM(E29:M29)</f>
        <v>25.2</v>
      </c>
    </row>
    <row r="30" spans="1:14" x14ac:dyDescent="0.2">
      <c r="A30" s="201" t="s">
        <v>93</v>
      </c>
      <c r="B30" s="142" t="s">
        <v>185</v>
      </c>
      <c r="C30" s="144">
        <v>0</v>
      </c>
      <c r="D30" s="145">
        <v>582</v>
      </c>
      <c r="N30" s="9">
        <v>0</v>
      </c>
    </row>
    <row r="31" spans="1:14" x14ac:dyDescent="0.2">
      <c r="A31" s="141" t="s">
        <v>184</v>
      </c>
      <c r="B31" s="146" t="s">
        <v>107</v>
      </c>
      <c r="C31" s="144">
        <f>N31</f>
        <v>54.6</v>
      </c>
      <c r="D31" s="147">
        <v>583</v>
      </c>
      <c r="L31" s="1">
        <v>45.5</v>
      </c>
      <c r="M31" s="8">
        <v>9.1</v>
      </c>
      <c r="N31" s="9">
        <f>SUM(E31:M31)</f>
        <v>54.6</v>
      </c>
    </row>
    <row r="32" spans="1:14" x14ac:dyDescent="0.2">
      <c r="A32" s="201" t="s">
        <v>184</v>
      </c>
      <c r="B32" s="142" t="s">
        <v>106</v>
      </c>
      <c r="C32" s="144">
        <f t="shared" si="4"/>
        <v>31.4</v>
      </c>
      <c r="D32" s="145">
        <v>585</v>
      </c>
      <c r="G32" s="1">
        <v>31.4</v>
      </c>
      <c r="N32" s="9">
        <f t="shared" si="5"/>
        <v>31.4</v>
      </c>
    </row>
    <row r="33" spans="1:14" x14ac:dyDescent="0.2">
      <c r="A33" s="135" t="s">
        <v>184</v>
      </c>
      <c r="B33" s="134" t="s">
        <v>105</v>
      </c>
      <c r="C33" s="133">
        <f t="shared" si="4"/>
        <v>223.88</v>
      </c>
      <c r="D33" s="136">
        <v>584</v>
      </c>
      <c r="E33" s="1">
        <v>126.1</v>
      </c>
      <c r="F33" s="1">
        <v>97.78</v>
      </c>
      <c r="L33" s="8"/>
      <c r="N33" s="9">
        <f t="shared" si="5"/>
        <v>223.88</v>
      </c>
    </row>
    <row r="34" spans="1:14" x14ac:dyDescent="0.2">
      <c r="A34" s="132" t="s">
        <v>208</v>
      </c>
      <c r="B34" s="134" t="s">
        <v>146</v>
      </c>
      <c r="C34" s="133">
        <f t="shared" si="4"/>
        <v>35</v>
      </c>
      <c r="D34" s="136" t="s">
        <v>186</v>
      </c>
      <c r="L34" s="8">
        <v>35</v>
      </c>
      <c r="N34" s="9">
        <f t="shared" si="5"/>
        <v>35</v>
      </c>
    </row>
    <row r="35" spans="1:14" s="10" customFormat="1" ht="13.5" thickBot="1" x14ac:dyDescent="0.25">
      <c r="B35" s="137" t="s">
        <v>6</v>
      </c>
      <c r="C35" s="138">
        <f>SUM(C5:C34)</f>
        <v>3812.7000000000003</v>
      </c>
      <c r="D35" s="139"/>
      <c r="E35" s="11">
        <f>SUM(E5:E34)</f>
        <v>638.80000000000007</v>
      </c>
      <c r="F35" s="11">
        <f>SUM(F5:F34)</f>
        <v>402.87</v>
      </c>
      <c r="G35" s="11">
        <f>SUM(G9:G34)</f>
        <v>159.20000000000002</v>
      </c>
      <c r="H35" s="11">
        <v>0</v>
      </c>
      <c r="I35" s="11">
        <v>0</v>
      </c>
      <c r="J35" s="11">
        <f>SUM(J5:J34)</f>
        <v>349.22</v>
      </c>
      <c r="K35" s="11">
        <f>SUM(K5:K34)</f>
        <v>352.01</v>
      </c>
      <c r="L35" s="11">
        <f>SUM(L5:L34)</f>
        <v>1882.3</v>
      </c>
      <c r="M35" s="12">
        <f>SUM(M5:M34)</f>
        <v>28.299999999999997</v>
      </c>
      <c r="N35" s="12">
        <f t="shared" si="5"/>
        <v>3812.7000000000003</v>
      </c>
    </row>
    <row r="39" spans="1:14" x14ac:dyDescent="0.2">
      <c r="B39" s="7"/>
      <c r="C39" s="7"/>
      <c r="D39" s="53"/>
    </row>
    <row r="42" spans="1:14" x14ac:dyDescent="0.2">
      <c r="C42" s="64"/>
    </row>
    <row r="43" spans="1:14" x14ac:dyDescent="0.2">
      <c r="A43" s="65"/>
      <c r="B43" s="66"/>
      <c r="C43" s="66"/>
      <c r="D43" s="66"/>
      <c r="E43" s="67"/>
      <c r="F43" s="67"/>
      <c r="G43" s="67"/>
      <c r="H43" s="67"/>
      <c r="I43" s="67"/>
      <c r="J43" s="67"/>
      <c r="K43" s="67"/>
      <c r="L43" s="67"/>
      <c r="M43" s="68"/>
      <c r="N43" s="69"/>
    </row>
    <row r="44" spans="1:14" x14ac:dyDescent="0.2">
      <c r="A44" s="65"/>
      <c r="B44" s="66"/>
      <c r="C44" s="66"/>
      <c r="D44" s="66"/>
      <c r="E44" s="67"/>
      <c r="F44" s="67"/>
      <c r="G44" s="67"/>
      <c r="H44" s="67"/>
      <c r="I44" s="67"/>
      <c r="J44" s="67"/>
      <c r="K44" s="67"/>
      <c r="L44" s="67"/>
      <c r="M44" s="68"/>
      <c r="N44" s="69"/>
    </row>
    <row r="45" spans="1:14" x14ac:dyDescent="0.2">
      <c r="A45" s="65"/>
      <c r="B45" s="66"/>
      <c r="C45" s="66"/>
      <c r="D45" s="66"/>
      <c r="E45" s="67"/>
      <c r="F45" s="67"/>
      <c r="G45" s="67"/>
      <c r="H45" s="67"/>
      <c r="I45" s="67"/>
      <c r="J45" s="67"/>
      <c r="K45" s="67"/>
      <c r="L45" s="67"/>
      <c r="M45" s="68"/>
      <c r="N45" s="69"/>
    </row>
  </sheetData>
  <sortState ref="A23:S26">
    <sortCondition ref="D23:D26"/>
  </sortState>
  <phoneticPr fontId="2" type="noConversion"/>
  <printOptions gridLines="1"/>
  <pageMargins left="0.74803149606299213" right="0.74803149606299213" top="0.98425196850393704" bottom="0.98425196850393704" header="0.51181102362204722" footer="0.51181102362204722"/>
  <pageSetup scale="70" orientation="landscape" horizontalDpi="300" verticalDpi="300" r:id="rId1"/>
  <headerFooter alignWithMargins="0">
    <oddHeader>&amp;F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G30" sqref="G30"/>
    </sheetView>
  </sheetViews>
  <sheetFormatPr defaultRowHeight="12.75" x14ac:dyDescent="0.2"/>
  <cols>
    <col min="2" max="2" width="9.140625" style="6"/>
    <col min="3" max="3" width="42.5703125" bestFit="1" customWidth="1"/>
    <col min="4" max="5" width="9" style="8" customWidth="1"/>
    <col min="6" max="6" width="10.85546875" style="1" customWidth="1"/>
    <col min="7" max="7" width="9.85546875" style="1" bestFit="1" customWidth="1"/>
    <col min="8" max="8" width="9.28515625" style="1" bestFit="1" customWidth="1"/>
    <col min="9" max="9" width="9.28515625" style="8" bestFit="1" customWidth="1"/>
  </cols>
  <sheetData>
    <row r="1" spans="1:11" x14ac:dyDescent="0.2">
      <c r="B1" s="46"/>
      <c r="C1" s="33"/>
      <c r="D1" s="35"/>
      <c r="E1" s="35"/>
      <c r="F1" s="34"/>
      <c r="G1" s="34"/>
      <c r="H1" s="34"/>
      <c r="I1" s="73"/>
      <c r="J1" s="51"/>
    </row>
    <row r="2" spans="1:11" x14ac:dyDescent="0.2">
      <c r="B2" s="218" t="s">
        <v>165</v>
      </c>
      <c r="C2" s="219"/>
      <c r="D2" s="219"/>
      <c r="E2" s="219"/>
      <c r="F2" s="219"/>
      <c r="G2" s="219"/>
      <c r="H2" s="219"/>
      <c r="I2" s="220"/>
      <c r="J2" s="51"/>
    </row>
    <row r="3" spans="1:11" ht="13.5" thickBot="1" x14ac:dyDescent="0.25">
      <c r="B3" s="47"/>
      <c r="C3" s="36"/>
      <c r="D3" s="48"/>
      <c r="E3" s="48"/>
      <c r="F3" s="38"/>
      <c r="G3" s="38"/>
      <c r="H3" s="39"/>
      <c r="I3" s="74"/>
      <c r="J3" s="51"/>
    </row>
    <row r="4" spans="1:11" ht="13.5" thickBot="1" x14ac:dyDescent="0.25">
      <c r="B4" s="50"/>
      <c r="C4" s="51"/>
      <c r="D4" s="49"/>
      <c r="E4" s="49"/>
      <c r="F4" s="42"/>
      <c r="G4" s="158" t="s">
        <v>4</v>
      </c>
      <c r="H4" s="42"/>
      <c r="I4" s="74"/>
      <c r="J4" s="51"/>
    </row>
    <row r="5" spans="1:11" ht="13.5" thickBot="1" x14ac:dyDescent="0.25">
      <c r="A5" s="129" t="s">
        <v>5</v>
      </c>
      <c r="B5" s="184" t="s">
        <v>0</v>
      </c>
      <c r="C5" s="129" t="s">
        <v>9</v>
      </c>
      <c r="D5" s="162" t="s">
        <v>10</v>
      </c>
      <c r="E5" s="162" t="s">
        <v>58</v>
      </c>
      <c r="F5" s="166" t="s">
        <v>12</v>
      </c>
      <c r="G5" s="159" t="s">
        <v>18</v>
      </c>
      <c r="H5" s="168" t="s">
        <v>11</v>
      </c>
      <c r="I5" s="162" t="s">
        <v>6</v>
      </c>
      <c r="J5" s="51"/>
    </row>
    <row r="6" spans="1:11" x14ac:dyDescent="0.2">
      <c r="A6" s="176">
        <f t="shared" ref="A6:A14" si="0">I6</f>
        <v>1625</v>
      </c>
      <c r="B6" s="174" t="s">
        <v>167</v>
      </c>
      <c r="C6" s="75" t="s">
        <v>53</v>
      </c>
      <c r="D6" s="175">
        <v>1625</v>
      </c>
      <c r="E6" s="175"/>
      <c r="F6" s="173"/>
      <c r="G6" s="185"/>
      <c r="H6" s="173"/>
      <c r="I6" s="177">
        <f t="shared" ref="I6:I8" si="1">SUM(D6:H6)</f>
        <v>1625</v>
      </c>
      <c r="J6" s="54"/>
    </row>
    <row r="7" spans="1:11" x14ac:dyDescent="0.2">
      <c r="A7" s="176">
        <f>I7</f>
        <v>403.5</v>
      </c>
      <c r="B7" s="174" t="s">
        <v>170</v>
      </c>
      <c r="C7" s="75" t="s">
        <v>169</v>
      </c>
      <c r="D7" s="175"/>
      <c r="E7" s="175"/>
      <c r="F7" s="173"/>
      <c r="G7" s="185"/>
      <c r="H7" s="173">
        <v>403.5</v>
      </c>
      <c r="I7" s="177">
        <f>SUM(D7:H7)</f>
        <v>403.5</v>
      </c>
      <c r="J7" s="54"/>
    </row>
    <row r="8" spans="1:11" x14ac:dyDescent="0.2">
      <c r="A8" s="176">
        <f t="shared" si="0"/>
        <v>290.61</v>
      </c>
      <c r="B8" s="174" t="s">
        <v>171</v>
      </c>
      <c r="C8" s="75" t="s">
        <v>145</v>
      </c>
      <c r="D8" s="173"/>
      <c r="E8" s="173"/>
      <c r="F8" s="173"/>
      <c r="G8" s="175"/>
      <c r="H8" s="173">
        <v>290.61</v>
      </c>
      <c r="I8" s="177">
        <f t="shared" si="1"/>
        <v>290.61</v>
      </c>
      <c r="J8" s="54"/>
    </row>
    <row r="9" spans="1:11" x14ac:dyDescent="0.2">
      <c r="A9" s="178">
        <f t="shared" si="0"/>
        <v>1872.96</v>
      </c>
      <c r="B9" s="174" t="s">
        <v>166</v>
      </c>
      <c r="C9" s="84" t="s">
        <v>106</v>
      </c>
      <c r="D9" s="173"/>
      <c r="E9" s="175"/>
      <c r="F9" s="173"/>
      <c r="G9" s="173">
        <v>1872.96</v>
      </c>
      <c r="H9" s="175"/>
      <c r="I9" s="177">
        <f t="shared" ref="I9:I14" si="2">SUM(D9:H9)</f>
        <v>1872.96</v>
      </c>
      <c r="J9" s="1"/>
    </row>
    <row r="10" spans="1:11" x14ac:dyDescent="0.2">
      <c r="A10" s="178">
        <f t="shared" si="0"/>
        <v>0.55000000000000004</v>
      </c>
      <c r="B10" s="190" t="s">
        <v>172</v>
      </c>
      <c r="C10" s="75" t="s">
        <v>148</v>
      </c>
      <c r="D10" s="173"/>
      <c r="E10" s="173"/>
      <c r="F10" s="173">
        <v>0.55000000000000004</v>
      </c>
      <c r="G10" s="173"/>
      <c r="H10" s="175"/>
      <c r="I10" s="177">
        <f t="shared" si="2"/>
        <v>0.55000000000000004</v>
      </c>
      <c r="J10" s="1"/>
    </row>
    <row r="11" spans="1:11" x14ac:dyDescent="0.2">
      <c r="A11" s="178">
        <f>I11</f>
        <v>0.28000000000000003</v>
      </c>
      <c r="B11" s="190" t="s">
        <v>175</v>
      </c>
      <c r="C11" s="75" t="s">
        <v>149</v>
      </c>
      <c r="D11" s="173"/>
      <c r="E11" s="173"/>
      <c r="F11" s="173">
        <v>0.28000000000000003</v>
      </c>
      <c r="G11" s="173"/>
      <c r="H11" s="175"/>
      <c r="I11" s="177">
        <f t="shared" si="2"/>
        <v>0.28000000000000003</v>
      </c>
      <c r="J11" s="1"/>
    </row>
    <row r="12" spans="1:11" x14ac:dyDescent="0.2">
      <c r="A12" s="176">
        <f t="shared" si="0"/>
        <v>1625</v>
      </c>
      <c r="B12" s="174" t="s">
        <v>182</v>
      </c>
      <c r="C12" s="75" t="s">
        <v>57</v>
      </c>
      <c r="D12" s="173">
        <v>1625</v>
      </c>
      <c r="E12" s="173"/>
      <c r="F12" s="173"/>
      <c r="G12" s="173"/>
      <c r="H12" s="173"/>
      <c r="I12" s="177">
        <f t="shared" si="2"/>
        <v>1625</v>
      </c>
      <c r="J12" s="1"/>
    </row>
    <row r="13" spans="1:11" x14ac:dyDescent="0.2">
      <c r="A13" s="176">
        <f t="shared" si="0"/>
        <v>0.05</v>
      </c>
      <c r="B13" s="174" t="s">
        <v>183</v>
      </c>
      <c r="C13" s="75" t="s">
        <v>56</v>
      </c>
      <c r="D13" s="175"/>
      <c r="E13" s="175"/>
      <c r="F13" s="173">
        <v>0.05</v>
      </c>
      <c r="G13" s="173"/>
      <c r="H13" s="173"/>
      <c r="I13" s="177">
        <f t="shared" si="2"/>
        <v>0.05</v>
      </c>
      <c r="J13" s="1"/>
    </row>
    <row r="14" spans="1:11" s="53" customFormat="1" x14ac:dyDescent="0.2">
      <c r="A14" s="189">
        <f t="shared" si="0"/>
        <v>0.05</v>
      </c>
      <c r="B14" s="190" t="s">
        <v>207</v>
      </c>
      <c r="C14" s="136" t="s">
        <v>56</v>
      </c>
      <c r="D14" s="191"/>
      <c r="E14" s="192"/>
      <c r="F14" s="193">
        <v>0.05</v>
      </c>
      <c r="G14" s="192"/>
      <c r="H14" s="193"/>
      <c r="I14" s="194">
        <f t="shared" si="2"/>
        <v>0.05</v>
      </c>
      <c r="J14" s="55"/>
    </row>
    <row r="15" spans="1:11" ht="13.5" thickBot="1" x14ac:dyDescent="0.25">
      <c r="A15" s="179"/>
      <c r="B15" s="180"/>
      <c r="C15" s="181"/>
      <c r="D15" s="182"/>
      <c r="E15" s="182"/>
      <c r="F15" s="182"/>
      <c r="G15" s="182"/>
      <c r="H15" s="182"/>
      <c r="I15" s="183"/>
      <c r="J15" s="1"/>
    </row>
    <row r="16" spans="1:11" ht="13.5" thickBot="1" x14ac:dyDescent="0.25">
      <c r="A16" s="216">
        <f>SUM(A6:A15)</f>
        <v>5818</v>
      </c>
      <c r="B16" s="172"/>
      <c r="C16" s="43" t="s">
        <v>6</v>
      </c>
      <c r="D16" s="45">
        <f t="shared" ref="D16:I16" si="3">SUM(D6:D15)</f>
        <v>3250</v>
      </c>
      <c r="E16" s="45">
        <f t="shared" si="3"/>
        <v>0</v>
      </c>
      <c r="F16" s="44">
        <f t="shared" si="3"/>
        <v>0.93000000000000016</v>
      </c>
      <c r="G16" s="44">
        <f t="shared" si="3"/>
        <v>1872.96</v>
      </c>
      <c r="H16" s="45">
        <f t="shared" si="3"/>
        <v>694.11</v>
      </c>
      <c r="I16" s="72">
        <f t="shared" si="3"/>
        <v>5818</v>
      </c>
      <c r="J16" s="52"/>
      <c r="K16" s="52"/>
    </row>
    <row r="29" spans="3:8" x14ac:dyDescent="0.2">
      <c r="C29" s="3"/>
      <c r="D29" s="32"/>
      <c r="E29" s="32"/>
      <c r="F29" s="4"/>
      <c r="G29" s="4"/>
      <c r="H29" s="4"/>
    </row>
  </sheetData>
  <mergeCells count="1">
    <mergeCell ref="B2:I2"/>
  </mergeCells>
  <phoneticPr fontId="2" type="noConversion"/>
  <printOptions gridLines="1"/>
  <pageMargins left="0.75" right="0.75" top="1" bottom="1" header="0.5" footer="0.5"/>
  <pageSetup scale="85" orientation="landscape" horizontalDpi="300" verticalDpi="300" r:id="rId1"/>
  <headerFooter alignWithMargins="0">
    <oddHeader>&amp;F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2"/>
  <sheetViews>
    <sheetView tabSelected="1" workbookViewId="0">
      <selection activeCell="B22" sqref="B22"/>
    </sheetView>
  </sheetViews>
  <sheetFormatPr defaultRowHeight="12.75" x14ac:dyDescent="0.2"/>
  <cols>
    <col min="1" max="1" width="15.140625" style="1" customWidth="1"/>
    <col min="2" max="2" width="31.5703125" customWidth="1"/>
    <col min="3" max="3" width="12.28515625" customWidth="1"/>
    <col min="4" max="4" width="11.5703125" customWidth="1"/>
    <col min="5" max="5" width="9.28515625" bestFit="1" customWidth="1"/>
    <col min="6" max="6" width="10.140625" bestFit="1" customWidth="1"/>
    <col min="7" max="9" width="9.28515625" bestFit="1" customWidth="1"/>
    <col min="10" max="10" width="11.28515625" bestFit="1" customWidth="1"/>
    <col min="11" max="11" width="10.140625" bestFit="1" customWidth="1"/>
    <col min="18" max="18" width="9.28515625" bestFit="1" customWidth="1"/>
    <col min="25" max="25" width="9.28515625" bestFit="1" customWidth="1"/>
    <col min="33" max="33" width="9.28515625" bestFit="1" customWidth="1"/>
    <col min="42" max="42" width="9.28515625" bestFit="1" customWidth="1"/>
    <col min="50" max="50" width="9.28515625" bestFit="1" customWidth="1"/>
    <col min="57" max="57" width="9.28515625" bestFit="1" customWidth="1"/>
    <col min="66" max="66" width="9.28515625" bestFit="1" customWidth="1"/>
  </cols>
  <sheetData>
    <row r="1" spans="1:11" ht="20.25" x14ac:dyDescent="0.3">
      <c r="A1" s="23"/>
      <c r="B1" s="13" t="s">
        <v>21</v>
      </c>
    </row>
    <row r="2" spans="1:11" ht="15.75" x14ac:dyDescent="0.25">
      <c r="A2" s="29"/>
      <c r="B2" s="20" t="s">
        <v>22</v>
      </c>
      <c r="C2" s="31"/>
      <c r="D2" s="31"/>
    </row>
    <row r="3" spans="1:11" ht="18.75" x14ac:dyDescent="0.25">
      <c r="A3" s="29"/>
      <c r="B3" s="20" t="s">
        <v>187</v>
      </c>
      <c r="C3" s="31"/>
      <c r="D3" s="31"/>
    </row>
    <row r="4" spans="1:11" ht="15.75" x14ac:dyDescent="0.25">
      <c r="A4" s="15">
        <v>43921</v>
      </c>
      <c r="C4" s="15"/>
      <c r="D4" s="15">
        <v>44286</v>
      </c>
      <c r="J4" s="15"/>
    </row>
    <row r="5" spans="1:11" ht="15.75" x14ac:dyDescent="0.25">
      <c r="A5" s="188" t="s">
        <v>23</v>
      </c>
      <c r="C5" t="s">
        <v>23</v>
      </c>
      <c r="D5" s="2" t="s">
        <v>23</v>
      </c>
      <c r="K5" s="16"/>
    </row>
    <row r="6" spans="1:11" ht="15.75" x14ac:dyDescent="0.25">
      <c r="A6"/>
      <c r="B6" s="20" t="s">
        <v>24</v>
      </c>
      <c r="C6" s="16"/>
      <c r="H6" s="16"/>
    </row>
    <row r="7" spans="1:11" ht="15.75" x14ac:dyDescent="0.25">
      <c r="A7" s="8">
        <v>2894</v>
      </c>
      <c r="B7" s="14" t="s">
        <v>59</v>
      </c>
      <c r="C7" s="8"/>
      <c r="D7" s="8">
        <v>3250</v>
      </c>
      <c r="H7" s="14"/>
    </row>
    <row r="8" spans="1:11" ht="15.75" x14ac:dyDescent="0.25">
      <c r="A8" s="8">
        <v>3.78</v>
      </c>
      <c r="B8" s="14" t="s">
        <v>25</v>
      </c>
      <c r="C8" s="1"/>
      <c r="D8" s="8">
        <v>0.93</v>
      </c>
      <c r="E8" s="16"/>
      <c r="F8" s="14"/>
    </row>
    <row r="9" spans="1:11" ht="15.75" x14ac:dyDescent="0.25">
      <c r="A9" s="8">
        <v>127.26</v>
      </c>
      <c r="B9" s="14" t="s">
        <v>26</v>
      </c>
      <c r="D9" s="8">
        <v>312.16000000000003</v>
      </c>
      <c r="F9" s="14"/>
    </row>
    <row r="10" spans="1:11" ht="15.75" x14ac:dyDescent="0.25">
      <c r="A10" s="8">
        <v>0</v>
      </c>
      <c r="B10" s="14" t="s">
        <v>212</v>
      </c>
      <c r="D10" s="8">
        <v>1560.8</v>
      </c>
      <c r="F10" s="14"/>
    </row>
    <row r="11" spans="1:11" ht="15.75" x14ac:dyDescent="0.25">
      <c r="A11" s="8">
        <v>253.46</v>
      </c>
      <c r="B11" s="14" t="s">
        <v>155</v>
      </c>
      <c r="C11" s="8"/>
      <c r="D11" s="8">
        <v>694.11</v>
      </c>
      <c r="F11" s="14"/>
    </row>
    <row r="12" spans="1:11" ht="15.75" x14ac:dyDescent="0.25">
      <c r="A12" s="8">
        <v>106</v>
      </c>
      <c r="B12" s="14" t="s">
        <v>27</v>
      </c>
      <c r="C12" s="8"/>
      <c r="D12" s="8">
        <v>0</v>
      </c>
      <c r="F12" s="14"/>
    </row>
    <row r="13" spans="1:11" ht="16.5" thickBot="1" x14ac:dyDescent="0.3">
      <c r="A13" s="85">
        <f>SUM(A7:A12)</f>
        <v>3384.5000000000005</v>
      </c>
      <c r="B13" s="16" t="s">
        <v>28</v>
      </c>
      <c r="C13" s="42"/>
      <c r="D13" s="85">
        <f>SUM(D7:D12)</f>
        <v>5817.9999999999991</v>
      </c>
      <c r="G13" s="14"/>
    </row>
    <row r="14" spans="1:11" ht="16.5" thickTop="1" x14ac:dyDescent="0.25">
      <c r="A14" s="52"/>
      <c r="C14" s="1"/>
      <c r="D14" s="52"/>
      <c r="I14" s="14"/>
    </row>
    <row r="15" spans="1:11" ht="15.75" x14ac:dyDescent="0.25">
      <c r="A15"/>
      <c r="B15" s="27" t="s">
        <v>29</v>
      </c>
      <c r="C15" s="1"/>
      <c r="H15" s="16"/>
    </row>
    <row r="16" spans="1:11" ht="15.75" x14ac:dyDescent="0.25">
      <c r="A16" s="1">
        <v>813.8</v>
      </c>
      <c r="B16" s="14" t="s">
        <v>30</v>
      </c>
      <c r="C16" s="8"/>
      <c r="D16" s="1">
        <v>638.79999999999995</v>
      </c>
    </row>
    <row r="17" spans="1:10" ht="15.75" x14ac:dyDescent="0.25">
      <c r="A17" s="1">
        <v>308.41000000000003</v>
      </c>
      <c r="B17" s="14" t="s">
        <v>31</v>
      </c>
      <c r="C17" s="1"/>
      <c r="D17" s="1">
        <v>402.87</v>
      </c>
    </row>
    <row r="18" spans="1:10" ht="15.75" x14ac:dyDescent="0.25">
      <c r="A18" s="1">
        <v>152.19999999999999</v>
      </c>
      <c r="B18" s="14" t="s">
        <v>50</v>
      </c>
      <c r="C18" s="1"/>
      <c r="D18" s="1">
        <v>159.19999999999999</v>
      </c>
      <c r="G18" s="14"/>
    </row>
    <row r="19" spans="1:10" ht="15.75" x14ac:dyDescent="0.25">
      <c r="A19" s="1">
        <v>0</v>
      </c>
      <c r="B19" s="14" t="s">
        <v>32</v>
      </c>
      <c r="C19" s="1"/>
      <c r="D19" s="1">
        <v>0</v>
      </c>
      <c r="G19" s="14"/>
    </row>
    <row r="20" spans="1:10" ht="15.75" x14ac:dyDescent="0.25">
      <c r="A20" s="1">
        <v>337.71</v>
      </c>
      <c r="B20" s="14" t="s">
        <v>33</v>
      </c>
      <c r="C20" s="1"/>
      <c r="D20" s="1">
        <v>349.22</v>
      </c>
      <c r="F20" s="14"/>
    </row>
    <row r="21" spans="1:10" ht="15.75" x14ac:dyDescent="0.25">
      <c r="A21" s="1">
        <v>210.06</v>
      </c>
      <c r="B21" s="14" t="s">
        <v>54</v>
      </c>
      <c r="C21" s="1"/>
      <c r="D21" s="1">
        <v>352.01</v>
      </c>
      <c r="G21" s="14"/>
    </row>
    <row r="22" spans="1:10" ht="15.75" x14ac:dyDescent="0.25">
      <c r="A22" s="56">
        <v>1863.55</v>
      </c>
      <c r="B22" s="14" t="s">
        <v>222</v>
      </c>
      <c r="C22" s="8"/>
      <c r="D22" s="56">
        <v>1882.3</v>
      </c>
      <c r="G22" s="14"/>
    </row>
    <row r="23" spans="1:10" ht="15.75" x14ac:dyDescent="0.25">
      <c r="A23" s="55">
        <v>312.16000000000003</v>
      </c>
      <c r="B23" s="14" t="s">
        <v>4</v>
      </c>
      <c r="C23" s="1"/>
      <c r="D23" s="55">
        <v>28.3</v>
      </c>
      <c r="G23" s="14"/>
    </row>
    <row r="24" spans="1:10" ht="16.5" thickBot="1" x14ac:dyDescent="0.3">
      <c r="A24" s="85">
        <f>SUM(A16:A23)</f>
        <v>3997.89</v>
      </c>
      <c r="B24" s="16" t="s">
        <v>34</v>
      </c>
      <c r="C24" s="1"/>
      <c r="D24" s="85">
        <f>SUM(D16:D23)</f>
        <v>3812.7000000000003</v>
      </c>
      <c r="E24" s="14"/>
      <c r="F24" s="14"/>
    </row>
    <row r="25" spans="1:10" ht="16.5" thickTop="1" x14ac:dyDescent="0.25">
      <c r="A25" s="27"/>
      <c r="C25" s="1"/>
      <c r="F25" s="14"/>
      <c r="G25" s="14"/>
    </row>
    <row r="26" spans="1:10" ht="15.75" x14ac:dyDescent="0.25">
      <c r="A26" s="222" t="s">
        <v>35</v>
      </c>
      <c r="B26" s="222"/>
      <c r="C26" s="222"/>
      <c r="D26" s="222"/>
      <c r="G26" s="14"/>
    </row>
    <row r="27" spans="1:10" ht="15.75" x14ac:dyDescent="0.25">
      <c r="A27" s="86">
        <v>5372.92</v>
      </c>
      <c r="B27" s="14" t="s">
        <v>176</v>
      </c>
      <c r="C27" s="86">
        <f>A35</f>
        <v>4759.5300000000007</v>
      </c>
      <c r="E27" s="14"/>
      <c r="F27" s="14"/>
    </row>
    <row r="28" spans="1:10" ht="15.75" x14ac:dyDescent="0.25">
      <c r="A28" s="86">
        <v>3384.5</v>
      </c>
      <c r="B28" s="14" t="s">
        <v>28</v>
      </c>
      <c r="C28" s="86">
        <f>D13</f>
        <v>5817.9999999999991</v>
      </c>
    </row>
    <row r="29" spans="1:10" ht="15.75" x14ac:dyDescent="0.25">
      <c r="A29" s="86">
        <v>3997.89</v>
      </c>
      <c r="B29" s="16" t="s">
        <v>36</v>
      </c>
      <c r="C29" s="86">
        <f>D24</f>
        <v>3812.7000000000003</v>
      </c>
      <c r="G29" s="63"/>
      <c r="H29" s="62"/>
      <c r="I29" s="63"/>
      <c r="J29" s="63"/>
    </row>
    <row r="30" spans="1:10" ht="16.5" thickBot="1" x14ac:dyDescent="0.3">
      <c r="A30" s="87">
        <f>A27+A28-A29</f>
        <v>4759.5300000000007</v>
      </c>
      <c r="B30" s="16" t="s">
        <v>177</v>
      </c>
      <c r="C30" s="87">
        <f>C27+C28-C29</f>
        <v>6764.8299999999981</v>
      </c>
      <c r="E30" s="16"/>
      <c r="G30" s="63"/>
      <c r="H30" s="63"/>
      <c r="I30" s="63"/>
      <c r="J30" s="63"/>
    </row>
    <row r="31" spans="1:10" ht="12.75" customHeight="1" thickTop="1" x14ac:dyDescent="0.25">
      <c r="A31" s="221" t="s">
        <v>37</v>
      </c>
      <c r="B31" s="221"/>
      <c r="C31" s="221"/>
      <c r="D31" s="221"/>
      <c r="G31" s="52"/>
    </row>
    <row r="32" spans="1:10" ht="15.75" x14ac:dyDescent="0.25">
      <c r="A32" s="88">
        <v>3183.01</v>
      </c>
      <c r="B32" s="14" t="s">
        <v>45</v>
      </c>
      <c r="C32" s="211">
        <v>4783.88</v>
      </c>
      <c r="G32" s="63"/>
      <c r="H32" s="63"/>
      <c r="I32" s="63"/>
      <c r="J32" s="63"/>
    </row>
    <row r="33" spans="1:12" ht="15.75" x14ac:dyDescent="0.25">
      <c r="A33" s="88">
        <v>2044.02</v>
      </c>
      <c r="B33" s="14" t="s">
        <v>46</v>
      </c>
      <c r="C33" s="211">
        <v>2044.95</v>
      </c>
      <c r="K33" s="14"/>
      <c r="L33" s="14"/>
    </row>
    <row r="34" spans="1:12" ht="15.75" x14ac:dyDescent="0.25">
      <c r="A34" s="92">
        <v>467.5</v>
      </c>
      <c r="B34" s="14" t="s">
        <v>150</v>
      </c>
      <c r="C34" s="212">
        <v>64</v>
      </c>
      <c r="D34" s="213"/>
      <c r="E34" s="213"/>
      <c r="F34" s="213"/>
      <c r="I34" s="157"/>
      <c r="K34" s="14"/>
      <c r="L34" s="14"/>
    </row>
    <row r="35" spans="1:12" ht="13.5" thickBot="1" x14ac:dyDescent="0.25">
      <c r="A35" s="87">
        <f>A32+A33-A34</f>
        <v>4759.5300000000007</v>
      </c>
      <c r="C35" s="87">
        <f>C32+C33-C34</f>
        <v>6764.83</v>
      </c>
    </row>
    <row r="36" spans="1:12" ht="12.75" customHeight="1" thickTop="1" x14ac:dyDescent="0.25">
      <c r="A36" s="18"/>
      <c r="B36" s="14"/>
      <c r="C36" s="8"/>
    </row>
    <row r="37" spans="1:12" ht="15.75" x14ac:dyDescent="0.25">
      <c r="A37" s="26" t="s">
        <v>38</v>
      </c>
      <c r="B37" s="26"/>
      <c r="C37" s="26"/>
      <c r="F37" s="17"/>
    </row>
    <row r="38" spans="1:12" ht="18.75" x14ac:dyDescent="0.25">
      <c r="A38" s="26" t="s">
        <v>178</v>
      </c>
      <c r="B38" s="26"/>
      <c r="C38" s="26"/>
    </row>
    <row r="39" spans="1:12" ht="15.75" x14ac:dyDescent="0.25">
      <c r="A39" s="24"/>
      <c r="K39" s="18"/>
    </row>
    <row r="40" spans="1:12" ht="15.75" x14ac:dyDescent="0.25">
      <c r="A40" s="25" t="s">
        <v>39</v>
      </c>
      <c r="B40" s="25"/>
      <c r="C40" s="16" t="s">
        <v>40</v>
      </c>
      <c r="D40" s="16"/>
      <c r="E40" s="16"/>
      <c r="K40" s="18"/>
    </row>
    <row r="41" spans="1:12" ht="15.75" x14ac:dyDescent="0.25">
      <c r="A41" s="16" t="s">
        <v>41</v>
      </c>
      <c r="C41" s="16" t="s">
        <v>42</v>
      </c>
      <c r="D41" s="16"/>
    </row>
    <row r="42" spans="1:12" ht="15.75" x14ac:dyDescent="0.25">
      <c r="A42" s="25" t="s">
        <v>43</v>
      </c>
      <c r="B42" s="25"/>
      <c r="C42" s="16" t="s">
        <v>44</v>
      </c>
      <c r="D42" s="16"/>
      <c r="E42" s="16"/>
    </row>
    <row r="43" spans="1:12" ht="15.75" x14ac:dyDescent="0.25">
      <c r="A43"/>
      <c r="G43" s="16"/>
    </row>
    <row r="44" spans="1:12" x14ac:dyDescent="0.2">
      <c r="A44"/>
    </row>
    <row r="45" spans="1:12" ht="15.75" x14ac:dyDescent="0.25">
      <c r="A45" s="25"/>
      <c r="C45" s="16"/>
    </row>
    <row r="46" spans="1:12" ht="15.75" x14ac:dyDescent="0.25">
      <c r="A46" s="25"/>
    </row>
    <row r="47" spans="1:12" ht="15.75" x14ac:dyDescent="0.25">
      <c r="A47" s="25"/>
    </row>
    <row r="48" spans="1:12" ht="15.75" x14ac:dyDescent="0.25">
      <c r="A48" s="25"/>
    </row>
    <row r="49" spans="1:66" ht="20.25" x14ac:dyDescent="0.3">
      <c r="A49" s="23"/>
      <c r="B49" s="23"/>
    </row>
    <row r="50" spans="1:66" ht="15.75" x14ac:dyDescent="0.25">
      <c r="A50" s="28"/>
      <c r="B50" s="28"/>
    </row>
    <row r="51" spans="1:66" ht="15.75" x14ac:dyDescent="0.25">
      <c r="A51" s="26"/>
    </row>
    <row r="52" spans="1:66" ht="15.75" x14ac:dyDescent="0.25">
      <c r="A52" s="26"/>
    </row>
    <row r="53" spans="1:66" ht="15.75" x14ac:dyDescent="0.25">
      <c r="B53" s="14"/>
      <c r="E53" s="19"/>
    </row>
    <row r="54" spans="1:66" ht="15.75" x14ac:dyDescent="0.25">
      <c r="B54" s="14"/>
      <c r="C54" s="14"/>
      <c r="I54" s="14"/>
      <c r="K54" s="14"/>
      <c r="R54" s="14"/>
      <c r="T54" s="14"/>
      <c r="Y54" s="14"/>
      <c r="AA54" s="14"/>
      <c r="AG54" s="14"/>
      <c r="AI54" s="14"/>
      <c r="AP54" s="14"/>
      <c r="AR54" s="14"/>
      <c r="AX54" s="14"/>
      <c r="AZ54" s="14"/>
      <c r="BE54" s="14"/>
      <c r="BG54" s="14"/>
      <c r="BN54" s="14"/>
    </row>
    <row r="55" spans="1:66" ht="15.75" x14ac:dyDescent="0.25">
      <c r="B55" s="14"/>
      <c r="C55" s="14"/>
      <c r="I55" s="14"/>
      <c r="K55" s="14"/>
      <c r="R55" s="14"/>
      <c r="T55" s="14"/>
      <c r="Y55" s="14"/>
      <c r="AA55" s="14"/>
      <c r="AG55" s="14"/>
      <c r="AI55" s="14"/>
      <c r="AP55" s="14"/>
      <c r="AR55" s="14"/>
      <c r="AX55" s="14"/>
      <c r="AZ55" s="14"/>
      <c r="BE55" s="14"/>
      <c r="BG55" s="14"/>
      <c r="BN55" s="14"/>
    </row>
    <row r="56" spans="1:66" ht="15.75" x14ac:dyDescent="0.25">
      <c r="B56" s="14"/>
      <c r="C56" s="14"/>
      <c r="I56" s="14"/>
      <c r="K56" s="14"/>
      <c r="R56" s="14"/>
      <c r="T56" s="14"/>
      <c r="Y56" s="14"/>
      <c r="AA56" s="14"/>
      <c r="AG56" s="14"/>
      <c r="AI56" s="14"/>
      <c r="AP56" s="14"/>
      <c r="AR56" s="14"/>
      <c r="AX56" s="14"/>
      <c r="AZ56" s="14"/>
      <c r="BE56" s="14"/>
      <c r="BG56" s="14"/>
      <c r="BN56" s="14"/>
    </row>
    <row r="57" spans="1:66" ht="15.75" x14ac:dyDescent="0.25">
      <c r="B57" s="14"/>
      <c r="C57" s="14"/>
      <c r="I57" s="14"/>
      <c r="K57" s="14"/>
      <c r="R57" s="14"/>
      <c r="T57" s="14"/>
      <c r="Y57" s="14"/>
      <c r="AA57" s="14"/>
      <c r="AG57" s="14"/>
      <c r="AI57" s="14"/>
      <c r="AP57" s="14"/>
      <c r="AR57" s="14"/>
      <c r="AX57" s="14"/>
      <c r="AZ57" s="14"/>
      <c r="BE57" s="14"/>
      <c r="BG57" s="14"/>
      <c r="BN57" s="14"/>
    </row>
    <row r="58" spans="1:66" ht="15.75" x14ac:dyDescent="0.25">
      <c r="B58" s="14"/>
      <c r="C58" s="14"/>
      <c r="I58" s="14"/>
      <c r="K58" s="14"/>
      <c r="R58" s="14"/>
      <c r="T58" s="14"/>
      <c r="Y58" s="14"/>
      <c r="AA58" s="14"/>
      <c r="AG58" s="14"/>
      <c r="AI58" s="14"/>
      <c r="AP58" s="14"/>
      <c r="AR58" s="14"/>
      <c r="AX58" s="14"/>
      <c r="AZ58" s="14"/>
      <c r="BE58" s="14"/>
      <c r="BG58" s="14"/>
      <c r="BN58" s="14"/>
    </row>
    <row r="59" spans="1:66" ht="15.75" x14ac:dyDescent="0.25">
      <c r="B59" s="14"/>
      <c r="C59" s="14"/>
      <c r="I59" s="14"/>
      <c r="K59" s="14"/>
      <c r="R59" s="14"/>
      <c r="T59" s="14"/>
      <c r="Y59" s="14"/>
      <c r="AA59" s="14"/>
      <c r="AG59" s="14"/>
      <c r="AI59" s="14"/>
      <c r="AP59" s="14"/>
      <c r="AR59" s="14"/>
      <c r="AX59" s="14"/>
      <c r="AZ59" s="14"/>
      <c r="BE59" s="14"/>
      <c r="BG59" s="14"/>
      <c r="BN59" s="14"/>
    </row>
    <row r="60" spans="1:66" ht="15.75" x14ac:dyDescent="0.25">
      <c r="B60" s="14"/>
      <c r="C60" s="14"/>
      <c r="I60" s="14"/>
      <c r="K60" s="14"/>
      <c r="R60" s="14"/>
      <c r="T60" s="14"/>
      <c r="Y60" s="14"/>
      <c r="AA60" s="14"/>
      <c r="AG60" s="14"/>
      <c r="AI60" s="14"/>
      <c r="AP60" s="14"/>
      <c r="AR60" s="14"/>
      <c r="AX60" s="14"/>
      <c r="AZ60" s="14"/>
      <c r="BE60" s="14"/>
      <c r="BG60" s="14"/>
      <c r="BN60" s="14"/>
    </row>
    <row r="61" spans="1:66" ht="15.75" x14ac:dyDescent="0.25">
      <c r="B61" s="14"/>
      <c r="C61" s="14"/>
      <c r="I61" s="14"/>
      <c r="K61" s="14"/>
      <c r="R61" s="14"/>
      <c r="T61" s="14"/>
      <c r="Y61" s="14"/>
      <c r="AA61" s="14"/>
      <c r="AG61" s="14"/>
      <c r="AI61" s="14"/>
      <c r="AP61" s="14"/>
      <c r="AR61" s="14"/>
      <c r="AX61" s="14"/>
      <c r="AZ61" s="14"/>
      <c r="BE61" s="14"/>
      <c r="BG61" s="14"/>
      <c r="BN61" s="14"/>
    </row>
    <row r="62" spans="1:66" ht="15.75" x14ac:dyDescent="0.25">
      <c r="A62" s="26"/>
    </row>
    <row r="63" spans="1:66" ht="15.75" x14ac:dyDescent="0.25">
      <c r="A63" s="26"/>
    </row>
    <row r="64" spans="1:66" ht="15.75" x14ac:dyDescent="0.25">
      <c r="A64" s="26"/>
    </row>
    <row r="65" spans="1:4" ht="15.75" x14ac:dyDescent="0.25">
      <c r="A65" s="26"/>
    </row>
    <row r="66" spans="1:4" ht="15.75" x14ac:dyDescent="0.25">
      <c r="A66" s="26"/>
    </row>
    <row r="67" spans="1:4" ht="15.75" x14ac:dyDescent="0.25">
      <c r="A67" s="26"/>
    </row>
    <row r="68" spans="1:4" ht="15.75" x14ac:dyDescent="0.25">
      <c r="A68" s="26"/>
    </row>
    <row r="69" spans="1:4" ht="15.75" x14ac:dyDescent="0.25">
      <c r="A69" s="26"/>
    </row>
    <row r="70" spans="1:4" ht="15.75" x14ac:dyDescent="0.25">
      <c r="A70" s="26"/>
    </row>
    <row r="71" spans="1:4" ht="15.75" x14ac:dyDescent="0.25">
      <c r="A71" s="26"/>
    </row>
    <row r="72" spans="1:4" ht="15.75" x14ac:dyDescent="0.25">
      <c r="A72" s="26"/>
    </row>
    <row r="73" spans="1:4" ht="15.75" x14ac:dyDescent="0.25">
      <c r="A73" s="26"/>
    </row>
    <row r="74" spans="1:4" ht="15.75" x14ac:dyDescent="0.25">
      <c r="A74" s="14"/>
      <c r="D74" s="14"/>
    </row>
    <row r="75" spans="1:4" ht="15.75" x14ac:dyDescent="0.25">
      <c r="A75" s="14"/>
      <c r="D75" s="14"/>
    </row>
    <row r="76" spans="1:4" ht="15.75" x14ac:dyDescent="0.25">
      <c r="A76" s="26"/>
    </row>
    <row r="77" spans="1:4" ht="15.75" x14ac:dyDescent="0.25">
      <c r="A77" s="26"/>
    </row>
    <row r="78" spans="1:4" ht="15.75" x14ac:dyDescent="0.25">
      <c r="A78" s="26"/>
    </row>
    <row r="79" spans="1:4" ht="15.75" x14ac:dyDescent="0.25">
      <c r="A79" s="26"/>
    </row>
    <row r="80" spans="1:4" ht="15.75" x14ac:dyDescent="0.25">
      <c r="A80" s="26"/>
    </row>
    <row r="81" spans="1:1" ht="15.75" x14ac:dyDescent="0.25">
      <c r="A81" s="26"/>
    </row>
    <row r="82" spans="1:1" ht="15.75" x14ac:dyDescent="0.25">
      <c r="A82" s="26"/>
    </row>
    <row r="83" spans="1:1" ht="15.75" x14ac:dyDescent="0.25">
      <c r="A83" s="26"/>
    </row>
    <row r="84" spans="1:1" ht="15.75" x14ac:dyDescent="0.25">
      <c r="A84" s="26"/>
    </row>
    <row r="85" spans="1:1" ht="15.75" x14ac:dyDescent="0.25">
      <c r="A85" s="26"/>
    </row>
    <row r="86" spans="1:1" ht="15.75" x14ac:dyDescent="0.25">
      <c r="A86" s="26"/>
    </row>
    <row r="87" spans="1:1" ht="15.75" x14ac:dyDescent="0.25">
      <c r="A87" s="26"/>
    </row>
    <row r="88" spans="1:1" ht="15.75" x14ac:dyDescent="0.25">
      <c r="A88" s="26"/>
    </row>
    <row r="89" spans="1:1" ht="15.75" x14ac:dyDescent="0.25">
      <c r="A89" s="26"/>
    </row>
    <row r="90" spans="1:1" ht="15.75" x14ac:dyDescent="0.25">
      <c r="A90" s="26"/>
    </row>
    <row r="91" spans="1:1" ht="15.75" x14ac:dyDescent="0.25">
      <c r="A91" s="26"/>
    </row>
    <row r="92" spans="1:1" ht="15.75" x14ac:dyDescent="0.25">
      <c r="A92" s="26"/>
    </row>
    <row r="93" spans="1:1" ht="15.75" x14ac:dyDescent="0.25">
      <c r="A93" s="26"/>
    </row>
    <row r="94" spans="1:1" ht="15.75" x14ac:dyDescent="0.25">
      <c r="A94" s="26"/>
    </row>
    <row r="95" spans="1:1" ht="15.75" x14ac:dyDescent="0.25">
      <c r="A95" s="26"/>
    </row>
    <row r="96" spans="1:1" ht="15.75" x14ac:dyDescent="0.25">
      <c r="A96" s="26"/>
    </row>
    <row r="97" spans="1:10" ht="15.75" x14ac:dyDescent="0.25">
      <c r="A97" s="26"/>
    </row>
    <row r="98" spans="1:10" ht="15.75" x14ac:dyDescent="0.25">
      <c r="A98" s="26"/>
    </row>
    <row r="99" spans="1:10" ht="15.75" x14ac:dyDescent="0.25">
      <c r="A99" s="26"/>
    </row>
    <row r="100" spans="1:10" ht="15.75" x14ac:dyDescent="0.25">
      <c r="A100" s="26"/>
    </row>
    <row r="101" spans="1:10" ht="15.75" x14ac:dyDescent="0.25">
      <c r="A101" s="26"/>
    </row>
    <row r="102" spans="1:10" ht="20.25" x14ac:dyDescent="0.3">
      <c r="A102" s="23"/>
      <c r="B102" s="23"/>
    </row>
    <row r="103" spans="1:10" ht="15.75" x14ac:dyDescent="0.25">
      <c r="A103" s="29"/>
      <c r="B103" s="29"/>
    </row>
    <row r="104" spans="1:10" ht="15.75" x14ac:dyDescent="0.25">
      <c r="A104" s="29"/>
    </row>
    <row r="105" spans="1:10" ht="15.75" x14ac:dyDescent="0.25">
      <c r="A105" s="30"/>
    </row>
    <row r="106" spans="1:10" ht="15.75" x14ac:dyDescent="0.25">
      <c r="A106" s="26"/>
      <c r="J106" s="14">
        <v>7500</v>
      </c>
    </row>
    <row r="107" spans="1:10" ht="15.75" x14ac:dyDescent="0.25">
      <c r="A107" s="26"/>
      <c r="B107" s="14"/>
      <c r="I107" s="14"/>
    </row>
    <row r="108" spans="1:10" ht="15.75" x14ac:dyDescent="0.25">
      <c r="A108" s="26"/>
      <c r="B108" s="14"/>
      <c r="I108" s="14"/>
    </row>
    <row r="109" spans="1:10" ht="15.75" x14ac:dyDescent="0.25">
      <c r="A109" s="26"/>
      <c r="B109" s="14"/>
      <c r="H109" s="14"/>
    </row>
    <row r="110" spans="1:10" ht="15.75" x14ac:dyDescent="0.25">
      <c r="A110" s="26"/>
      <c r="H110" s="14"/>
    </row>
    <row r="111" spans="1:10" ht="15.75" x14ac:dyDescent="0.25">
      <c r="A111" s="26"/>
      <c r="I111" s="14"/>
    </row>
    <row r="112" spans="1:10" ht="15.75" x14ac:dyDescent="0.25">
      <c r="A112" s="26"/>
      <c r="G112" s="14"/>
    </row>
    <row r="113" spans="1:9" ht="15.75" x14ac:dyDescent="0.25">
      <c r="A113" s="26"/>
    </row>
    <row r="114" spans="1:9" ht="15.75" x14ac:dyDescent="0.25">
      <c r="A114" s="25"/>
      <c r="I114" s="21"/>
    </row>
    <row r="115" spans="1:9" ht="15.75" x14ac:dyDescent="0.25">
      <c r="A115" s="25"/>
    </row>
    <row r="116" spans="1:9" ht="15.75" x14ac:dyDescent="0.25">
      <c r="A116" s="25"/>
    </row>
    <row r="117" spans="1:9" ht="15.75" x14ac:dyDescent="0.25">
      <c r="A117" s="30"/>
    </row>
    <row r="118" spans="1:9" ht="15.75" x14ac:dyDescent="0.25">
      <c r="A118" s="25"/>
    </row>
    <row r="119" spans="1:9" ht="15.75" x14ac:dyDescent="0.25">
      <c r="A119" s="26"/>
      <c r="I119" s="14"/>
    </row>
    <row r="120" spans="1:9" ht="15.75" x14ac:dyDescent="0.25">
      <c r="A120" s="26"/>
      <c r="H120" s="14"/>
    </row>
    <row r="121" spans="1:9" ht="15.75" x14ac:dyDescent="0.25">
      <c r="A121" s="26"/>
      <c r="I121" s="14"/>
    </row>
    <row r="122" spans="1:9" ht="15.75" x14ac:dyDescent="0.25">
      <c r="A122" s="26"/>
      <c r="I122" s="14"/>
    </row>
    <row r="123" spans="1:9" ht="15.75" x14ac:dyDescent="0.25">
      <c r="A123" s="26"/>
      <c r="I123" s="14"/>
    </row>
    <row r="124" spans="1:9" ht="15.75" x14ac:dyDescent="0.25">
      <c r="A124" s="26"/>
      <c r="I124" s="14"/>
    </row>
    <row r="125" spans="1:9" ht="15.75" x14ac:dyDescent="0.25">
      <c r="A125" s="26"/>
      <c r="H125" s="14"/>
    </row>
    <row r="126" spans="1:9" ht="15.75" x14ac:dyDescent="0.25">
      <c r="A126" s="26"/>
      <c r="I126" s="14"/>
    </row>
    <row r="127" spans="1:9" ht="15.75" x14ac:dyDescent="0.25">
      <c r="A127" s="26"/>
      <c r="I127" s="14"/>
    </row>
    <row r="128" spans="1:9" ht="15.75" x14ac:dyDescent="0.25">
      <c r="A128" s="26"/>
      <c r="I128" s="14"/>
    </row>
    <row r="129" spans="1:9" ht="15.75" x14ac:dyDescent="0.25">
      <c r="A129" s="26"/>
    </row>
    <row r="130" spans="1:9" ht="15.75" x14ac:dyDescent="0.25">
      <c r="A130" s="25"/>
      <c r="I130" s="16"/>
    </row>
    <row r="131" spans="1:9" ht="15.75" x14ac:dyDescent="0.25">
      <c r="A131" s="25"/>
    </row>
    <row r="132" spans="1:9" ht="15.75" x14ac:dyDescent="0.25">
      <c r="A132" s="25"/>
    </row>
    <row r="133" spans="1:9" ht="15.75" x14ac:dyDescent="0.25">
      <c r="A133" s="30"/>
    </row>
    <row r="134" spans="1:9" ht="15.75" x14ac:dyDescent="0.25">
      <c r="A134" s="25"/>
    </row>
    <row r="135" spans="1:9" ht="15.75" x14ac:dyDescent="0.25">
      <c r="A135" s="26"/>
      <c r="I135" s="22"/>
    </row>
    <row r="136" spans="1:9" ht="15.75" x14ac:dyDescent="0.25">
      <c r="A136" s="26"/>
    </row>
    <row r="137" spans="1:9" ht="15.75" x14ac:dyDescent="0.25">
      <c r="A137" s="26"/>
      <c r="B137" s="14"/>
    </row>
    <row r="138" spans="1:9" ht="15.75" x14ac:dyDescent="0.25">
      <c r="A138" s="26"/>
      <c r="I138" s="14"/>
    </row>
    <row r="139" spans="1:9" ht="15.75" x14ac:dyDescent="0.25">
      <c r="A139" s="26"/>
    </row>
    <row r="140" spans="1:9" ht="15.75" x14ac:dyDescent="0.25">
      <c r="A140" s="26"/>
      <c r="I140" s="22"/>
    </row>
    <row r="141" spans="1:9" ht="15.75" x14ac:dyDescent="0.25">
      <c r="A141" s="25"/>
    </row>
    <row r="142" spans="1:9" ht="15.75" x14ac:dyDescent="0.25">
      <c r="A142" s="26"/>
    </row>
  </sheetData>
  <mergeCells count="2">
    <mergeCell ref="A31:D31"/>
    <mergeCell ref="A26:D2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G28" sqref="G28"/>
    </sheetView>
  </sheetViews>
  <sheetFormatPr defaultRowHeight="12.75" x14ac:dyDescent="0.2"/>
  <cols>
    <col min="1" max="1" width="30.28515625" customWidth="1"/>
    <col min="2" max="2" width="7" bestFit="1" customWidth="1"/>
    <col min="3" max="3" width="7.5703125" bestFit="1" customWidth="1"/>
    <col min="4" max="4" width="45.7109375" bestFit="1" customWidth="1"/>
    <col min="5" max="5" width="25.7109375" bestFit="1" customWidth="1"/>
  </cols>
  <sheetData>
    <row r="2" spans="1:5" x14ac:dyDescent="0.2">
      <c r="A2" s="223" t="s">
        <v>162</v>
      </c>
      <c r="B2" s="223"/>
      <c r="C2" s="223"/>
      <c r="D2" s="223"/>
      <c r="E2" s="223"/>
    </row>
    <row r="3" spans="1:5" x14ac:dyDescent="0.2">
      <c r="A3" s="3"/>
      <c r="B3" s="3"/>
      <c r="C3" s="3"/>
      <c r="D3" s="3"/>
      <c r="E3" s="3"/>
    </row>
    <row r="4" spans="1:5" x14ac:dyDescent="0.2">
      <c r="A4" s="3" t="s">
        <v>64</v>
      </c>
      <c r="B4" s="3" t="s">
        <v>65</v>
      </c>
      <c r="C4" s="3" t="s">
        <v>64</v>
      </c>
      <c r="D4" s="3" t="s">
        <v>66</v>
      </c>
      <c r="E4" s="3" t="s">
        <v>67</v>
      </c>
    </row>
    <row r="6" spans="1:5" ht="12" customHeight="1" x14ac:dyDescent="0.2">
      <c r="A6" t="s">
        <v>72</v>
      </c>
      <c r="B6" t="s">
        <v>69</v>
      </c>
      <c r="C6" t="s">
        <v>68</v>
      </c>
      <c r="D6" t="s">
        <v>70</v>
      </c>
      <c r="E6" t="s">
        <v>71</v>
      </c>
    </row>
    <row r="7" spans="1:5" x14ac:dyDescent="0.2">
      <c r="A7" t="s">
        <v>73</v>
      </c>
      <c r="B7" t="s">
        <v>69</v>
      </c>
      <c r="C7" t="s">
        <v>68</v>
      </c>
      <c r="D7" t="s">
        <v>70</v>
      </c>
      <c r="E7" t="s">
        <v>71</v>
      </c>
    </row>
    <row r="8" spans="1:5" x14ac:dyDescent="0.2">
      <c r="A8" t="s">
        <v>74</v>
      </c>
      <c r="B8" t="s">
        <v>71</v>
      </c>
      <c r="C8" t="s">
        <v>68</v>
      </c>
      <c r="D8" t="s">
        <v>75</v>
      </c>
      <c r="E8" t="s">
        <v>76</v>
      </c>
    </row>
    <row r="9" spans="1:5" x14ac:dyDescent="0.2">
      <c r="A9" t="s">
        <v>77</v>
      </c>
      <c r="B9" t="s">
        <v>78</v>
      </c>
      <c r="C9" t="s">
        <v>68</v>
      </c>
      <c r="D9" t="s">
        <v>79</v>
      </c>
      <c r="E9" t="s">
        <v>151</v>
      </c>
    </row>
    <row r="10" spans="1:5" x14ac:dyDescent="0.2">
      <c r="A10" t="s">
        <v>80</v>
      </c>
      <c r="B10" t="s">
        <v>78</v>
      </c>
      <c r="C10" t="s">
        <v>68</v>
      </c>
      <c r="D10" t="s">
        <v>81</v>
      </c>
      <c r="E10" t="s">
        <v>152</v>
      </c>
    </row>
    <row r="11" spans="1:5" x14ac:dyDescent="0.2">
      <c r="A11" t="s">
        <v>82</v>
      </c>
      <c r="B11" t="s">
        <v>78</v>
      </c>
      <c r="C11" t="s">
        <v>68</v>
      </c>
      <c r="D11" t="s">
        <v>83</v>
      </c>
      <c r="E11" t="s">
        <v>84</v>
      </c>
    </row>
    <row r="12" spans="1:5" x14ac:dyDescent="0.2">
      <c r="A12" t="s">
        <v>60</v>
      </c>
      <c r="B12" t="s">
        <v>78</v>
      </c>
      <c r="C12" t="s">
        <v>68</v>
      </c>
      <c r="D12" t="s">
        <v>85</v>
      </c>
      <c r="E12" t="s">
        <v>86</v>
      </c>
    </row>
    <row r="13" spans="1:5" x14ac:dyDescent="0.2">
      <c r="A13" t="s">
        <v>87</v>
      </c>
      <c r="B13" t="s">
        <v>78</v>
      </c>
      <c r="C13" t="s">
        <v>68</v>
      </c>
      <c r="D13" t="s">
        <v>88</v>
      </c>
      <c r="E13" t="s">
        <v>67</v>
      </c>
    </row>
    <row r="14" spans="1:5" x14ac:dyDescent="0.2">
      <c r="A14" t="s">
        <v>89</v>
      </c>
      <c r="B14" t="s">
        <v>78</v>
      </c>
      <c r="C14" t="s">
        <v>68</v>
      </c>
      <c r="D14" t="s">
        <v>90</v>
      </c>
      <c r="E14" t="s">
        <v>91</v>
      </c>
    </row>
    <row r="15" spans="1:5" x14ac:dyDescent="0.2">
      <c r="A15" t="s">
        <v>92</v>
      </c>
      <c r="B15" t="s">
        <v>93</v>
      </c>
      <c r="C15" t="s">
        <v>68</v>
      </c>
      <c r="D15" t="s">
        <v>94</v>
      </c>
      <c r="E15" t="s">
        <v>91</v>
      </c>
    </row>
    <row r="16" spans="1:5" x14ac:dyDescent="0.2">
      <c r="A16" t="s">
        <v>97</v>
      </c>
      <c r="B16" t="s">
        <v>71</v>
      </c>
      <c r="C16" t="s">
        <v>98</v>
      </c>
      <c r="D16" t="s">
        <v>99</v>
      </c>
      <c r="E16" t="s">
        <v>71</v>
      </c>
    </row>
    <row r="17" spans="1:4" x14ac:dyDescent="0.2">
      <c r="D17" s="81" t="s">
        <v>100</v>
      </c>
    </row>
    <row r="18" spans="1:4" x14ac:dyDescent="0.2">
      <c r="D18" s="82"/>
    </row>
    <row r="20" spans="1:4" x14ac:dyDescent="0.2">
      <c r="A20" s="3" t="s">
        <v>95</v>
      </c>
    </row>
    <row r="21" spans="1:4" x14ac:dyDescent="0.2">
      <c r="A21" s="3" t="s">
        <v>188</v>
      </c>
    </row>
  </sheetData>
  <mergeCells count="1">
    <mergeCell ref="A2:E2"/>
  </mergeCells>
  <phoneticPr fontId="2" type="noConversion"/>
  <printOptions gridLines="1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B5" sqref="B5"/>
    </sheetView>
  </sheetViews>
  <sheetFormatPr defaultRowHeight="12.75" x14ac:dyDescent="0.2"/>
  <cols>
    <col min="1" max="1" width="10.5703125" bestFit="1" customWidth="1"/>
    <col min="2" max="2" width="46.28515625" customWidth="1"/>
    <col min="3" max="3" width="11.140625" customWidth="1"/>
    <col min="4" max="4" width="23.5703125" bestFit="1" customWidth="1"/>
    <col min="5" max="5" width="11.42578125" bestFit="1" customWidth="1"/>
    <col min="6" max="6" width="10.140625" bestFit="1" customWidth="1"/>
    <col min="7" max="7" width="26.5703125" customWidth="1"/>
    <col min="8" max="8" width="10.28515625" style="58" customWidth="1"/>
    <col min="9" max="9" width="26.5703125" customWidth="1"/>
  </cols>
  <sheetData>
    <row r="1" spans="1:6" x14ac:dyDescent="0.2">
      <c r="A1" s="52"/>
    </row>
    <row r="2" spans="1:6" ht="20.25" x14ac:dyDescent="0.3">
      <c r="A2" s="52"/>
      <c r="B2" s="76" t="s">
        <v>21</v>
      </c>
    </row>
    <row r="3" spans="1:6" x14ac:dyDescent="0.2">
      <c r="A3" s="77"/>
      <c r="B3" t="s">
        <v>163</v>
      </c>
      <c r="E3" t="s">
        <v>217</v>
      </c>
    </row>
    <row r="4" spans="1:6" x14ac:dyDescent="0.2">
      <c r="A4" s="77"/>
    </row>
    <row r="5" spans="1:6" ht="15.75" x14ac:dyDescent="0.25">
      <c r="A5" s="25"/>
      <c r="B5" s="3" t="s">
        <v>61</v>
      </c>
    </row>
    <row r="6" spans="1:6" ht="15.75" x14ac:dyDescent="0.25">
      <c r="A6" s="25"/>
      <c r="B6" t="s">
        <v>102</v>
      </c>
      <c r="C6">
        <v>100</v>
      </c>
      <c r="E6" t="s">
        <v>71</v>
      </c>
    </row>
    <row r="7" spans="1:6" ht="15.75" x14ac:dyDescent="0.25">
      <c r="A7" s="25"/>
      <c r="B7" t="s">
        <v>62</v>
      </c>
      <c r="C7" s="71">
        <v>2500</v>
      </c>
      <c r="E7" t="s">
        <v>71</v>
      </c>
    </row>
    <row r="8" spans="1:6" ht="20.25" x14ac:dyDescent="0.3">
      <c r="A8" s="23"/>
      <c r="B8" s="57" t="s">
        <v>215</v>
      </c>
      <c r="C8" s="61">
        <v>400</v>
      </c>
      <c r="D8" t="s">
        <v>214</v>
      </c>
      <c r="E8" t="s">
        <v>71</v>
      </c>
    </row>
    <row r="9" spans="1:6" ht="15.75" x14ac:dyDescent="0.25">
      <c r="A9" s="28"/>
      <c r="B9" t="s">
        <v>96</v>
      </c>
      <c r="C9" s="8">
        <v>3200</v>
      </c>
      <c r="D9" t="s">
        <v>101</v>
      </c>
      <c r="E9" s="217" t="s">
        <v>71</v>
      </c>
    </row>
    <row r="10" spans="1:6" ht="16.5" thickBot="1" x14ac:dyDescent="0.3">
      <c r="A10" s="1"/>
      <c r="B10" s="14"/>
      <c r="C10" s="26"/>
      <c r="F10" s="19"/>
    </row>
    <row r="11" spans="1:6" ht="16.5" thickBot="1" x14ac:dyDescent="0.3">
      <c r="A11" s="1"/>
      <c r="B11" s="78" t="s">
        <v>63</v>
      </c>
      <c r="C11" s="79">
        <f>SUM(C6:C10)</f>
        <v>6200</v>
      </c>
    </row>
    <row r="12" spans="1:6" ht="15.75" x14ac:dyDescent="0.25">
      <c r="A12" s="1"/>
      <c r="B12" s="14"/>
      <c r="C12" s="80"/>
    </row>
    <row r="13" spans="1:6" ht="15.75" x14ac:dyDescent="0.25">
      <c r="A13" s="26"/>
      <c r="B13" s="3" t="s">
        <v>218</v>
      </c>
      <c r="C13" s="3" t="s">
        <v>219</v>
      </c>
    </row>
    <row r="14" spans="1:6" ht="15.75" x14ac:dyDescent="0.25">
      <c r="A14" s="26"/>
    </row>
    <row r="15" spans="1:6" ht="15.75" x14ac:dyDescent="0.25">
      <c r="A15" s="26"/>
      <c r="C15" s="70"/>
    </row>
    <row r="16" spans="1:6" ht="15.75" x14ac:dyDescent="0.25">
      <c r="A16" s="26"/>
      <c r="C16" s="70"/>
    </row>
    <row r="17" spans="1:3" ht="15.75" x14ac:dyDescent="0.25">
      <c r="A17" s="26"/>
    </row>
    <row r="18" spans="1:3" ht="15.75" x14ac:dyDescent="0.25">
      <c r="A18" s="26"/>
      <c r="C18" s="52"/>
    </row>
    <row r="19" spans="1:3" ht="15.75" x14ac:dyDescent="0.25">
      <c r="A19" s="26"/>
    </row>
    <row r="20" spans="1:3" ht="15.75" x14ac:dyDescent="0.25">
      <c r="B20" s="26"/>
    </row>
  </sheetData>
  <phoneticPr fontId="2" type="noConversion"/>
  <printOptions gridLines="1"/>
  <pageMargins left="0.75" right="0.75" top="1" bottom="1" header="0.5" footer="0.5"/>
  <pageSetup paperSize="9" scale="88" orientation="portrait" r:id="rId1"/>
  <headerFooter alignWithMargins="0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zoomScaleNormal="100" workbookViewId="0">
      <selection activeCell="M12" sqref="M12"/>
    </sheetView>
  </sheetViews>
  <sheetFormatPr defaultRowHeight="12.75" x14ac:dyDescent="0.2"/>
  <cols>
    <col min="1" max="1" width="23.7109375" customWidth="1"/>
    <col min="2" max="2" width="10" customWidth="1"/>
    <col min="3" max="3" width="9.5703125" bestFit="1" customWidth="1"/>
    <col min="5" max="5" width="47.7109375" bestFit="1" customWidth="1"/>
  </cols>
  <sheetData>
    <row r="2" spans="1:5" x14ac:dyDescent="0.2">
      <c r="A2" s="3" t="s">
        <v>113</v>
      </c>
      <c r="B2" s="3"/>
      <c r="C2" s="3"/>
      <c r="D2" s="94"/>
      <c r="E2" s="94" t="s">
        <v>114</v>
      </c>
    </row>
    <row r="3" spans="1:5" x14ac:dyDescent="0.2">
      <c r="A3" s="3"/>
      <c r="B3" s="3"/>
      <c r="C3" s="3"/>
      <c r="D3" s="3"/>
      <c r="E3" s="3"/>
    </row>
    <row r="4" spans="1:5" x14ac:dyDescent="0.2">
      <c r="A4" t="s">
        <v>115</v>
      </c>
      <c r="B4" s="3" t="s">
        <v>21</v>
      </c>
    </row>
    <row r="6" spans="1:5" x14ac:dyDescent="0.2">
      <c r="A6" t="s">
        <v>116</v>
      </c>
    </row>
    <row r="7" spans="1:5" x14ac:dyDescent="0.2">
      <c r="A7" t="s">
        <v>117</v>
      </c>
    </row>
    <row r="8" spans="1:5" ht="40.5" customHeight="1" thickBot="1" x14ac:dyDescent="0.25"/>
    <row r="9" spans="1:5" ht="39" customHeight="1" thickBot="1" x14ac:dyDescent="0.25">
      <c r="A9" s="83"/>
      <c r="B9" s="204" t="s">
        <v>157</v>
      </c>
      <c r="C9" s="195" t="s">
        <v>199</v>
      </c>
      <c r="D9" s="83" t="s">
        <v>118</v>
      </c>
      <c r="E9" s="95" t="s">
        <v>119</v>
      </c>
    </row>
    <row r="10" spans="1:5" ht="13.5" hidden="1" thickBot="1" x14ac:dyDescent="0.25">
      <c r="A10" s="96" t="s">
        <v>120</v>
      </c>
      <c r="B10" s="205" t="s">
        <v>23</v>
      </c>
      <c r="C10" s="196" t="s">
        <v>23</v>
      </c>
      <c r="D10" s="97" t="s">
        <v>121</v>
      </c>
      <c r="E10" s="96"/>
    </row>
    <row r="11" spans="1:5" ht="13.5" hidden="1" thickBot="1" x14ac:dyDescent="0.25">
      <c r="B11" s="206"/>
      <c r="C11" s="197"/>
      <c r="D11" s="60"/>
    </row>
    <row r="12" spans="1:5" x14ac:dyDescent="0.2">
      <c r="A12" s="83" t="s">
        <v>122</v>
      </c>
      <c r="B12" s="148"/>
      <c r="C12" s="98"/>
      <c r="D12" s="99"/>
      <c r="E12" s="100"/>
    </row>
    <row r="13" spans="1:5" ht="25.5" x14ac:dyDescent="0.2">
      <c r="A13" s="110" t="s">
        <v>123</v>
      </c>
      <c r="B13" s="149">
        <v>5373</v>
      </c>
      <c r="C13" s="113">
        <v>4759</v>
      </c>
      <c r="D13" s="102" t="s">
        <v>161</v>
      </c>
      <c r="E13" s="103" t="s">
        <v>200</v>
      </c>
    </row>
    <row r="14" spans="1:5" x14ac:dyDescent="0.2">
      <c r="A14" s="121"/>
      <c r="B14" s="150"/>
      <c r="C14" s="101"/>
      <c r="D14" s="102"/>
      <c r="E14" s="103"/>
    </row>
    <row r="15" spans="1:5" ht="1.5" customHeight="1" thickBot="1" x14ac:dyDescent="0.25">
      <c r="A15" s="104"/>
      <c r="B15" s="151"/>
      <c r="C15" s="105"/>
      <c r="D15" s="106"/>
      <c r="E15" s="104"/>
    </row>
    <row r="16" spans="1:5" x14ac:dyDescent="0.2">
      <c r="A16" s="83" t="s">
        <v>124</v>
      </c>
      <c r="B16" s="207"/>
      <c r="C16" s="107"/>
      <c r="D16" s="99"/>
      <c r="E16" s="108" t="s">
        <v>125</v>
      </c>
    </row>
    <row r="17" spans="1:5" x14ac:dyDescent="0.2">
      <c r="A17" s="117" t="s">
        <v>59</v>
      </c>
      <c r="B17" s="208">
        <v>2894</v>
      </c>
      <c r="C17" s="109">
        <v>3250</v>
      </c>
      <c r="D17" s="102" t="s">
        <v>201</v>
      </c>
      <c r="E17" s="110" t="s">
        <v>126</v>
      </c>
    </row>
    <row r="18" spans="1:5" ht="21" customHeight="1" thickBot="1" x14ac:dyDescent="0.25">
      <c r="A18" s="104"/>
      <c r="B18" s="209"/>
      <c r="C18" s="111"/>
      <c r="D18" s="106"/>
      <c r="E18" s="112"/>
    </row>
    <row r="19" spans="1:5" x14ac:dyDescent="0.2">
      <c r="A19" s="83" t="s">
        <v>127</v>
      </c>
      <c r="B19" s="148"/>
      <c r="C19" s="98"/>
      <c r="D19" s="99"/>
      <c r="E19" s="108" t="s">
        <v>213</v>
      </c>
    </row>
    <row r="20" spans="1:5" x14ac:dyDescent="0.2">
      <c r="A20" s="110" t="s">
        <v>128</v>
      </c>
      <c r="B20" s="186">
        <v>490</v>
      </c>
      <c r="C20" s="210">
        <v>2567.9499999999998</v>
      </c>
      <c r="D20" s="102" t="s">
        <v>210</v>
      </c>
      <c r="E20" s="110" t="s">
        <v>202</v>
      </c>
    </row>
    <row r="21" spans="1:5" ht="13.5" thickBot="1" x14ac:dyDescent="0.25">
      <c r="A21" s="104"/>
      <c r="B21" s="151"/>
      <c r="C21" s="105"/>
      <c r="D21" s="106"/>
      <c r="E21" s="112"/>
    </row>
    <row r="22" spans="1:5" x14ac:dyDescent="0.2">
      <c r="A22" s="83" t="s">
        <v>129</v>
      </c>
      <c r="B22" s="148"/>
      <c r="C22" s="98"/>
      <c r="D22" s="99"/>
      <c r="E22" s="108" t="s">
        <v>159</v>
      </c>
    </row>
    <row r="23" spans="1:5" x14ac:dyDescent="0.2">
      <c r="A23" s="110" t="s">
        <v>130</v>
      </c>
      <c r="B23" s="149">
        <v>966</v>
      </c>
      <c r="C23" s="113">
        <v>798</v>
      </c>
      <c r="D23" s="102" t="s">
        <v>203</v>
      </c>
      <c r="E23" s="110" t="s">
        <v>160</v>
      </c>
    </row>
    <row r="24" spans="1:5" ht="13.5" thickBot="1" x14ac:dyDescent="0.25">
      <c r="A24" s="104"/>
      <c r="B24" s="151"/>
      <c r="C24" s="105"/>
      <c r="D24" s="106"/>
      <c r="E24" s="104"/>
    </row>
    <row r="25" spans="1:5" x14ac:dyDescent="0.2">
      <c r="A25" s="83" t="s">
        <v>131</v>
      </c>
      <c r="B25" s="148"/>
      <c r="C25" s="98"/>
      <c r="D25" s="99"/>
      <c r="E25" s="114"/>
    </row>
    <row r="26" spans="1:5" x14ac:dyDescent="0.2">
      <c r="A26" s="110" t="s">
        <v>132</v>
      </c>
      <c r="B26" s="152" t="s">
        <v>133</v>
      </c>
      <c r="C26" s="115" t="s">
        <v>133</v>
      </c>
      <c r="D26" s="116" t="s">
        <v>134</v>
      </c>
      <c r="E26" s="117"/>
    </row>
    <row r="27" spans="1:5" ht="23.25" customHeight="1" thickBot="1" x14ac:dyDescent="0.25">
      <c r="A27" s="118" t="s">
        <v>135</v>
      </c>
      <c r="B27" s="151"/>
      <c r="C27" s="105"/>
      <c r="D27" s="106"/>
      <c r="E27" s="104"/>
    </row>
    <row r="28" spans="1:5" x14ac:dyDescent="0.2">
      <c r="A28" s="83" t="s">
        <v>136</v>
      </c>
      <c r="B28" s="148"/>
      <c r="C28" s="98"/>
      <c r="D28" s="99"/>
      <c r="E28" s="108" t="s">
        <v>223</v>
      </c>
    </row>
    <row r="29" spans="1:5" x14ac:dyDescent="0.2">
      <c r="A29" s="110" t="s">
        <v>137</v>
      </c>
      <c r="B29" s="149">
        <v>3032</v>
      </c>
      <c r="C29" s="113">
        <v>3014</v>
      </c>
      <c r="D29" s="102" t="s">
        <v>204</v>
      </c>
      <c r="E29" s="103"/>
    </row>
    <row r="30" spans="1:5" ht="28.5" customHeight="1" thickBot="1" x14ac:dyDescent="0.25">
      <c r="A30" s="104"/>
      <c r="B30" s="151"/>
      <c r="C30" s="105"/>
      <c r="D30" s="106"/>
      <c r="E30" s="110"/>
    </row>
    <row r="31" spans="1:5" ht="38.25" x14ac:dyDescent="0.2">
      <c r="A31" s="83" t="s">
        <v>143</v>
      </c>
      <c r="B31" s="148"/>
      <c r="C31" s="98"/>
      <c r="D31" s="123"/>
      <c r="E31" s="100" t="s">
        <v>216</v>
      </c>
    </row>
    <row r="32" spans="1:5" ht="16.5" customHeight="1" x14ac:dyDescent="0.2">
      <c r="A32" s="103" t="s">
        <v>123</v>
      </c>
      <c r="B32" s="149">
        <v>4759</v>
      </c>
      <c r="C32" s="113">
        <v>6765</v>
      </c>
      <c r="D32" s="124" t="s">
        <v>211</v>
      </c>
      <c r="E32" s="103"/>
    </row>
    <row r="33" spans="1:5" x14ac:dyDescent="0.2">
      <c r="A33" s="103"/>
      <c r="B33" s="149"/>
      <c r="C33" s="113"/>
      <c r="D33" s="124"/>
      <c r="E33" s="103"/>
    </row>
    <row r="34" spans="1:5" x14ac:dyDescent="0.2">
      <c r="A34" s="103"/>
      <c r="B34" s="149"/>
      <c r="C34" s="113"/>
      <c r="D34" s="124"/>
      <c r="E34" s="125" t="s">
        <v>220</v>
      </c>
    </row>
    <row r="35" spans="1:5" x14ac:dyDescent="0.2">
      <c r="A35" s="103"/>
      <c r="B35" s="149"/>
      <c r="C35" s="113"/>
      <c r="D35" s="124"/>
      <c r="E35" s="126" t="s">
        <v>221</v>
      </c>
    </row>
    <row r="36" spans="1:5" ht="13.5" thickBot="1" x14ac:dyDescent="0.25">
      <c r="A36" s="118"/>
      <c r="B36" s="151"/>
      <c r="C36" s="105"/>
      <c r="D36" s="122"/>
      <c r="E36" s="127" t="s">
        <v>158</v>
      </c>
    </row>
    <row r="37" spans="1:5" x14ac:dyDescent="0.2">
      <c r="A37" s="83" t="s">
        <v>138</v>
      </c>
      <c r="B37" s="148"/>
      <c r="C37" s="98"/>
      <c r="D37" s="99"/>
      <c r="E37" s="110"/>
    </row>
    <row r="38" spans="1:5" ht="35.25" customHeight="1" x14ac:dyDescent="0.2">
      <c r="A38" s="103" t="s">
        <v>139</v>
      </c>
      <c r="B38" s="149">
        <v>6200</v>
      </c>
      <c r="C38" s="113">
        <v>6200</v>
      </c>
      <c r="D38" s="102" t="s">
        <v>144</v>
      </c>
      <c r="E38" s="103" t="s">
        <v>147</v>
      </c>
    </row>
    <row r="39" spans="1:5" ht="1.5" customHeight="1" thickBot="1" x14ac:dyDescent="0.25">
      <c r="A39" s="118"/>
      <c r="B39" s="153" t="s">
        <v>142</v>
      </c>
      <c r="C39" s="119" t="s">
        <v>142</v>
      </c>
      <c r="D39" s="106"/>
      <c r="E39" s="104"/>
    </row>
    <row r="40" spans="1:5" x14ac:dyDescent="0.2">
      <c r="A40" s="83" t="s">
        <v>140</v>
      </c>
      <c r="B40" s="148"/>
      <c r="C40" s="98"/>
      <c r="D40" s="99"/>
      <c r="E40" s="114"/>
    </row>
    <row r="41" spans="1:5" x14ac:dyDescent="0.2">
      <c r="A41" s="110" t="s">
        <v>141</v>
      </c>
      <c r="B41" s="152" t="s">
        <v>142</v>
      </c>
      <c r="C41" s="115" t="s">
        <v>142</v>
      </c>
      <c r="D41" s="187">
        <v>0</v>
      </c>
      <c r="E41" s="117"/>
    </row>
    <row r="42" spans="1:5" ht="25.5" customHeight="1" thickBot="1" x14ac:dyDescent="0.25">
      <c r="A42" s="118"/>
      <c r="B42" s="153"/>
      <c r="C42" s="119"/>
      <c r="D42" s="120"/>
      <c r="E42" s="104"/>
    </row>
    <row r="45" spans="1:5" x14ac:dyDescent="0.2">
      <c r="A45" s="53"/>
    </row>
  </sheetData>
  <pageMargins left="0.7" right="0.7" top="0.75" bottom="0.75" header="0.3" footer="0.3"/>
  <pageSetup paperSize="9" scale="8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19" sqref="A19"/>
    </sheetView>
  </sheetViews>
  <sheetFormatPr defaultRowHeight="12.75" x14ac:dyDescent="0.2"/>
  <cols>
    <col min="1" max="1" width="56.7109375" customWidth="1"/>
    <col min="2" max="2" width="9.28515625" bestFit="1" customWidth="1"/>
  </cols>
  <sheetData>
    <row r="1" spans="1:3" x14ac:dyDescent="0.2">
      <c r="A1" s="2" t="s">
        <v>21</v>
      </c>
      <c r="B1" s="3" t="s">
        <v>109</v>
      </c>
    </row>
    <row r="2" spans="1:3" x14ac:dyDescent="0.2">
      <c r="A2" s="2" t="s">
        <v>47</v>
      </c>
    </row>
    <row r="3" spans="1:3" x14ac:dyDescent="0.2">
      <c r="A3" s="2" t="s">
        <v>189</v>
      </c>
    </row>
    <row r="6" spans="1:3" ht="15.75" x14ac:dyDescent="0.25">
      <c r="A6" s="59" t="s">
        <v>48</v>
      </c>
      <c r="B6" s="58"/>
    </row>
    <row r="7" spans="1:3" ht="15.75" x14ac:dyDescent="0.25">
      <c r="A7" s="59" t="s">
        <v>112</v>
      </c>
      <c r="B7" s="58"/>
    </row>
    <row r="8" spans="1:3" x14ac:dyDescent="0.2">
      <c r="A8" s="3"/>
      <c r="B8" s="3" t="s">
        <v>190</v>
      </c>
      <c r="C8" s="3"/>
    </row>
    <row r="9" spans="1:3" x14ac:dyDescent="0.2">
      <c r="A9" s="3"/>
    </row>
    <row r="10" spans="1:3" x14ac:dyDescent="0.2">
      <c r="A10" s="3" t="s">
        <v>205</v>
      </c>
      <c r="B10" s="60" t="s">
        <v>23</v>
      </c>
      <c r="C10" s="60" t="s">
        <v>23</v>
      </c>
    </row>
    <row r="11" spans="1:3" x14ac:dyDescent="0.2">
      <c r="A11" s="53" t="s">
        <v>45</v>
      </c>
      <c r="B11" s="52">
        <v>4783.88</v>
      </c>
    </row>
    <row r="12" spans="1:3" x14ac:dyDescent="0.2">
      <c r="A12" s="53" t="s">
        <v>46</v>
      </c>
      <c r="B12" s="89">
        <v>2044.95</v>
      </c>
    </row>
    <row r="13" spans="1:3" ht="13.5" thickBot="1" x14ac:dyDescent="0.25">
      <c r="C13" s="90">
        <f>B11+B12</f>
        <v>6828.83</v>
      </c>
    </row>
    <row r="14" spans="1:3" ht="13.5" thickTop="1" x14ac:dyDescent="0.2"/>
    <row r="15" spans="1:3" x14ac:dyDescent="0.2">
      <c r="A15" t="s">
        <v>110</v>
      </c>
      <c r="B15">
        <v>0</v>
      </c>
    </row>
    <row r="17" spans="1:3" x14ac:dyDescent="0.2">
      <c r="A17" s="53" t="s">
        <v>191</v>
      </c>
      <c r="B17">
        <v>0</v>
      </c>
    </row>
    <row r="18" spans="1:3" x14ac:dyDescent="0.2">
      <c r="A18" s="214" t="s">
        <v>209</v>
      </c>
      <c r="B18" s="215">
        <v>64</v>
      </c>
    </row>
    <row r="19" spans="1:3" x14ac:dyDescent="0.2">
      <c r="A19" s="91"/>
      <c r="B19" s="92"/>
    </row>
    <row r="20" spans="1:3" x14ac:dyDescent="0.2">
      <c r="A20" t="s">
        <v>192</v>
      </c>
      <c r="B20" s="93">
        <v>0</v>
      </c>
      <c r="C20" s="93"/>
    </row>
    <row r="21" spans="1:3" x14ac:dyDescent="0.2">
      <c r="A21" t="s">
        <v>193</v>
      </c>
      <c r="C21">
        <v>0</v>
      </c>
    </row>
    <row r="23" spans="1:3" ht="13.5" thickBot="1" x14ac:dyDescent="0.25">
      <c r="A23" s="53" t="s">
        <v>194</v>
      </c>
      <c r="C23" s="90">
        <f>C13-B17-B18-B19-B20</f>
        <v>6764.83</v>
      </c>
    </row>
    <row r="24" spans="1:3" ht="13.5" thickTop="1" x14ac:dyDescent="0.2"/>
    <row r="26" spans="1:3" x14ac:dyDescent="0.2">
      <c r="A26" s="3" t="s">
        <v>111</v>
      </c>
      <c r="B26" s="3"/>
      <c r="C26" s="3"/>
    </row>
    <row r="28" spans="1:3" x14ac:dyDescent="0.2">
      <c r="A28" s="3" t="s">
        <v>49</v>
      </c>
    </row>
    <row r="29" spans="1:3" x14ac:dyDescent="0.2">
      <c r="A29" s="53" t="s">
        <v>195</v>
      </c>
      <c r="C29" s="61">
        <v>4759.53</v>
      </c>
    </row>
    <row r="30" spans="1:3" x14ac:dyDescent="0.2">
      <c r="A30" s="53" t="s">
        <v>196</v>
      </c>
      <c r="C30" s="61">
        <v>5818</v>
      </c>
    </row>
    <row r="31" spans="1:3" x14ac:dyDescent="0.2">
      <c r="A31" t="s">
        <v>197</v>
      </c>
      <c r="C31" s="61">
        <v>3812.7</v>
      </c>
    </row>
    <row r="33" spans="1:3" ht="13.5" thickBot="1" x14ac:dyDescent="0.25">
      <c r="A33" t="s">
        <v>198</v>
      </c>
      <c r="C33" s="90">
        <f>C29+C30-C31</f>
        <v>6764.829999999999</v>
      </c>
    </row>
    <row r="34" spans="1:3" ht="13.5" thickTop="1" x14ac:dyDescent="0.2">
      <c r="A34" t="s">
        <v>206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ANTINGHAM EXPENDITURE 2020-2021</vt:lpstr>
      <vt:lpstr>ANTINGHAM INCOME 2020-2021</vt:lpstr>
      <vt:lpstr>ANTINGHAM - ACCOUNTS 2020-2021</vt:lpstr>
      <vt:lpstr>RISK ASSESSMENT</vt:lpstr>
      <vt:lpstr>ASSET LIST</vt:lpstr>
      <vt:lpstr>VARIANCE FORM-1.2 </vt:lpstr>
      <vt:lpstr>END YR RECONCILIATION 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Pugh</dc:creator>
  <cp:lastModifiedBy>Windows User</cp:lastModifiedBy>
  <cp:lastPrinted>2021-04-17T06:49:03Z</cp:lastPrinted>
  <dcterms:created xsi:type="dcterms:W3CDTF">2006-03-16T07:21:25Z</dcterms:created>
  <dcterms:modified xsi:type="dcterms:W3CDTF">2021-04-30T08:53:24Z</dcterms:modified>
</cp:coreProperties>
</file>