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955" firstSheet="2" activeTab="6"/>
  </bookViews>
  <sheets>
    <sheet name="ANTINGHAM - ACCOUNTS 2022-2023" sheetId="3" r:id="rId1"/>
    <sheet name="ANTINGHAM EXPENDITURE 2022-2023" sheetId="1" r:id="rId2"/>
    <sheet name="END YR RECONCILIATION 1.1" sheetId="6" r:id="rId3"/>
    <sheet name="ANTINGHAM INCOME 2022-2023" sheetId="2" r:id="rId4"/>
    <sheet name="RISK ASSESSMENT" sheetId="11" r:id="rId5"/>
    <sheet name="ASSET LIST" sheetId="10" r:id="rId6"/>
    <sheet name="VARIANCE FORM-1.2 " sheetId="13" r:id="rId7"/>
  </sheets>
  <calcPr calcId="145621"/>
</workbook>
</file>

<file path=xl/calcChain.xml><?xml version="1.0" encoding="utf-8"?>
<calcChain xmlns="http://schemas.openxmlformats.org/spreadsheetml/2006/main">
  <c r="C13" i="6" l="1"/>
  <c r="C20" i="6" s="1"/>
  <c r="C35" i="3" l="1"/>
  <c r="C19" i="2" l="1"/>
  <c r="D19" i="2"/>
  <c r="E19" i="2"/>
  <c r="F19" i="2"/>
  <c r="G19" i="2"/>
  <c r="D27" i="1"/>
  <c r="E27" i="1"/>
  <c r="F27" i="1"/>
  <c r="G27" i="1"/>
  <c r="H27" i="1"/>
  <c r="I27" i="1"/>
  <c r="J27" i="1"/>
  <c r="K27" i="1"/>
  <c r="H15" i="2" l="1"/>
  <c r="H9" i="2"/>
  <c r="H7" i="2"/>
  <c r="A35" i="3"/>
  <c r="A30" i="3"/>
  <c r="A24" i="3"/>
  <c r="A13" i="3"/>
  <c r="L25" i="1"/>
  <c r="L23" i="1"/>
  <c r="L15" i="1" l="1"/>
  <c r="H14" i="2" l="1"/>
  <c r="H11" i="2" l="1"/>
  <c r="L6" i="1" l="1"/>
  <c r="L11" i="1"/>
  <c r="L10" i="1" l="1"/>
  <c r="B12" i="10" l="1"/>
  <c r="L22" i="1" l="1"/>
  <c r="L19" i="1" l="1"/>
  <c r="L17" i="1" l="1"/>
  <c r="L16" i="1" l="1"/>
  <c r="L14" i="1" l="1"/>
  <c r="L20" i="1" l="1"/>
  <c r="H13" i="2" l="1"/>
  <c r="D24" i="3" l="1"/>
  <c r="L21" i="1"/>
  <c r="L24" i="1"/>
  <c r="L26" i="1"/>
  <c r="L18" i="1"/>
  <c r="L13" i="1"/>
  <c r="L12" i="1"/>
  <c r="L5" i="1"/>
  <c r="L7" i="1"/>
  <c r="L8" i="1"/>
  <c r="L9" i="1"/>
  <c r="H17" i="2"/>
  <c r="L27" i="1" l="1"/>
  <c r="H16" i="2" l="1"/>
  <c r="H12" i="2" l="1"/>
  <c r="H8" i="2" l="1"/>
  <c r="H10" i="2" l="1"/>
  <c r="C30" i="6" l="1"/>
  <c r="D13" i="3"/>
  <c r="C28" i="3" s="1"/>
  <c r="C29" i="3"/>
  <c r="C27" i="3"/>
  <c r="H6" i="2"/>
  <c r="H19" i="2" s="1"/>
  <c r="C30" i="3" l="1"/>
  <c r="H32" i="3" s="1"/>
</calcChain>
</file>

<file path=xl/sharedStrings.xml><?xml version="1.0" encoding="utf-8"?>
<sst xmlns="http://schemas.openxmlformats.org/spreadsheetml/2006/main" count="304" uniqueCount="229">
  <si>
    <t>DATE</t>
  </si>
  <si>
    <t>TO</t>
  </si>
  <si>
    <t>ADMIN</t>
  </si>
  <si>
    <t>VAT</t>
  </si>
  <si>
    <t>TOTAL</t>
  </si>
  <si>
    <t>TOTALS</t>
  </si>
  <si>
    <t>CHQ</t>
  </si>
  <si>
    <t>NO</t>
  </si>
  <si>
    <t>FROM</t>
  </si>
  <si>
    <t>PRECEPT</t>
  </si>
  <si>
    <t>OTHER</t>
  </si>
  <si>
    <t>INTEREST</t>
  </si>
  <si>
    <t>STAFF</t>
  </si>
  <si>
    <t>HALL</t>
  </si>
  <si>
    <t>HIRE</t>
  </si>
  <si>
    <t>INSURANCE</t>
  </si>
  <si>
    <t>COSTS</t>
  </si>
  <si>
    <t>REFUND</t>
  </si>
  <si>
    <t>DONATIONS</t>
  </si>
  <si>
    <t>ANTINGHAM PARISH COUNCIL</t>
  </si>
  <si>
    <t>Summary Receipts &amp; Payments Account</t>
  </si>
  <si>
    <t>£</t>
  </si>
  <si>
    <t>Receipts</t>
  </si>
  <si>
    <t>Interest on Investments</t>
  </si>
  <si>
    <t xml:space="preserve">VAT Repayment </t>
  </si>
  <si>
    <t>Total Receipts</t>
  </si>
  <si>
    <t>Payments</t>
  </si>
  <si>
    <t>Staff Costs</t>
  </si>
  <si>
    <t>Administration</t>
  </si>
  <si>
    <t>Hall Hire</t>
  </si>
  <si>
    <t xml:space="preserve">Insurance </t>
  </si>
  <si>
    <t>Total Payments</t>
  </si>
  <si>
    <t>Receipts and Payments Summary</t>
  </si>
  <si>
    <r>
      <t>Less</t>
    </r>
    <r>
      <rPr>
        <sz val="12"/>
        <rFont val="Times New Roman"/>
        <family val="1"/>
      </rPr>
      <t xml:space="preserve"> Total Payments</t>
    </r>
  </si>
  <si>
    <t>These cumulative funds are represented by:</t>
  </si>
  <si>
    <r>
      <t>The above statement represents the financial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position of the authority at </t>
    </r>
  </si>
  <si>
    <t>Signed: _______________________</t>
  </si>
  <si>
    <t>Signed: ________________________</t>
  </si>
  <si>
    <t>Chairman</t>
  </si>
  <si>
    <t>Responsible Financial Officer</t>
  </si>
  <si>
    <t>Date: _______________</t>
  </si>
  <si>
    <t>Date: __________________________</t>
  </si>
  <si>
    <t xml:space="preserve">Miscellaneous </t>
  </si>
  <si>
    <t>Current Account - Barclays</t>
  </si>
  <si>
    <t>Business Saver - Barclays</t>
  </si>
  <si>
    <t>Bank reconciliation</t>
  </si>
  <si>
    <t>Prepared by: Elaine Pugh - Clerk and RFO</t>
  </si>
  <si>
    <t>CASH BOOK</t>
  </si>
  <si>
    <t>HM Revenue &amp; Customs</t>
  </si>
  <si>
    <t>HM Rev</t>
  </si>
  <si>
    <t>Customs</t>
  </si>
  <si>
    <t>NNDC - Precept 1st tranche</t>
  </si>
  <si>
    <t>Grants/Donations S137</t>
  </si>
  <si>
    <t>Interest</t>
  </si>
  <si>
    <t>NNDC - Precept 2nd tranche</t>
  </si>
  <si>
    <t>GRANT</t>
  </si>
  <si>
    <t>Precept</t>
  </si>
  <si>
    <t>Income</t>
  </si>
  <si>
    <t>ASSETS HELD</t>
  </si>
  <si>
    <t>1 village sign</t>
  </si>
  <si>
    <t>TOTAL OF ASSETS HELD</t>
  </si>
  <si>
    <t>Risk</t>
  </si>
  <si>
    <t>Insured</t>
  </si>
  <si>
    <t>Action</t>
  </si>
  <si>
    <t>Completed</t>
  </si>
  <si>
    <t>Low</t>
  </si>
  <si>
    <t>Y</t>
  </si>
  <si>
    <t>Monitor</t>
  </si>
  <si>
    <t>Yes</t>
  </si>
  <si>
    <t>Notice board</t>
  </si>
  <si>
    <t>Fidelity guarantee</t>
  </si>
  <si>
    <t>Ensure insurance policy in place and meets reserves</t>
  </si>
  <si>
    <t>In place</t>
  </si>
  <si>
    <t>Cheque Fraud</t>
  </si>
  <si>
    <t>No</t>
  </si>
  <si>
    <t>Councillor's to check invoices</t>
  </si>
  <si>
    <t>Cheque signing</t>
  </si>
  <si>
    <t>To be signed by 2 Members</t>
  </si>
  <si>
    <t>Payments to HMRC</t>
  </si>
  <si>
    <t>Clerk to ensure paid and provide payslips</t>
  </si>
  <si>
    <t>Reported regularly</t>
  </si>
  <si>
    <t>Clerk to ensure all income is accounted for</t>
  </si>
  <si>
    <t>Clerk</t>
  </si>
  <si>
    <t>VAT return</t>
  </si>
  <si>
    <t>To be undertaken in May/June</t>
  </si>
  <si>
    <t>Asset register</t>
  </si>
  <si>
    <t>Reviewed annually in May</t>
  </si>
  <si>
    <t>Done</t>
  </si>
  <si>
    <t>Council insurance</t>
  </si>
  <si>
    <t>N/A</t>
  </si>
  <si>
    <t>Ensure insurance policy in place</t>
  </si>
  <si>
    <t>Prepared by Elaine Pugh</t>
  </si>
  <si>
    <t>1 SAM Unit</t>
  </si>
  <si>
    <t>SAM II</t>
  </si>
  <si>
    <t>Medium</t>
  </si>
  <si>
    <t>Locked with secure locks and Councillor responsible</t>
  </si>
  <si>
    <t>for transfer from post to post in hi-viz jacket</t>
  </si>
  <si>
    <t>Purchased November 2015</t>
  </si>
  <si>
    <t>1 Dog Bin at Sandy Lane</t>
  </si>
  <si>
    <t>Ros Calvert - internal audit</t>
  </si>
  <si>
    <t>Elaine Pugh</t>
  </si>
  <si>
    <t>HMRC</t>
  </si>
  <si>
    <t>NNDC (bin emptying)</t>
  </si>
  <si>
    <t>Attachment 1.1</t>
  </si>
  <si>
    <t>Petty cash float (not applicable)</t>
  </si>
  <si>
    <t>The net balances reconcile to the Cash Book (receipts and payments) for the year as follows:</t>
  </si>
  <si>
    <t>Explanation of variances</t>
  </si>
  <si>
    <t>Attachment 1.2</t>
  </si>
  <si>
    <t>Name of Council:</t>
  </si>
  <si>
    <t>Explanations for variance of more than 15% (and over £200) for individual boxes in Section 1</t>
  </si>
  <si>
    <t>except whee there are "compensating" variances which leave a box relatively unchanged.</t>
  </si>
  <si>
    <t>Variance</t>
  </si>
  <si>
    <t>Detailed explanation of variance (with amounts to nearest £10)</t>
  </si>
  <si>
    <t>Section 1</t>
  </si>
  <si>
    <t>(+/-) £</t>
  </si>
  <si>
    <t>Box 1</t>
  </si>
  <si>
    <t>Balances carried forward</t>
  </si>
  <si>
    <t>Box 2</t>
  </si>
  <si>
    <t xml:space="preserve">The Precept was increased to take into account the </t>
  </si>
  <si>
    <t>reduction in the Government grant and to build reserves</t>
  </si>
  <si>
    <t>Box 3</t>
  </si>
  <si>
    <t>Other Income</t>
  </si>
  <si>
    <t>Box 4</t>
  </si>
  <si>
    <t>Staff costs</t>
  </si>
  <si>
    <t>Box 5</t>
  </si>
  <si>
    <t>Loan interest/</t>
  </si>
  <si>
    <t>NIL</t>
  </si>
  <si>
    <t>£NIL</t>
  </si>
  <si>
    <t>capital</t>
  </si>
  <si>
    <t>Box 6</t>
  </si>
  <si>
    <t>Other payments</t>
  </si>
  <si>
    <t>Box 9</t>
  </si>
  <si>
    <t>Fixed assets &amp; Long term assets</t>
  </si>
  <si>
    <t>Box 10</t>
  </si>
  <si>
    <t>Total Borrowings</t>
  </si>
  <si>
    <t>£Nil</t>
  </si>
  <si>
    <t xml:space="preserve">Box 7 </t>
  </si>
  <si>
    <t>NCC Bottlebank</t>
  </si>
  <si>
    <t>ICO - Data Protection Renewal</t>
  </si>
  <si>
    <t>Interest (March - June)</t>
  </si>
  <si>
    <t>Interest (June-Sept)</t>
  </si>
  <si>
    <t>Checked at meetings</t>
  </si>
  <si>
    <t>Checked as required</t>
  </si>
  <si>
    <t>NPTS</t>
  </si>
  <si>
    <t>Miscellaneous (bottlebank)</t>
  </si>
  <si>
    <t>Antingham Village Hall (bottlebank)</t>
  </si>
  <si>
    <t>D/D</t>
  </si>
  <si>
    <t>1 notice board removed</t>
  </si>
  <si>
    <t>1 notice board</t>
  </si>
  <si>
    <t>On schedule</t>
  </si>
  <si>
    <t>Countrystyle Recycling</t>
  </si>
  <si>
    <t>No outstanding cheques</t>
  </si>
  <si>
    <t>Phil Hayward (grass)</t>
  </si>
  <si>
    <t>C/F 2022/2023</t>
  </si>
  <si>
    <t>Interest (Sept-Dec)</t>
  </si>
  <si>
    <t>2021/2022</t>
  </si>
  <si>
    <t>for community initiatives.</t>
  </si>
  <si>
    <t>£5,000 is held for maintenance of Antingham Village Hall and £2,750 for general reserves</t>
  </si>
  <si>
    <t>ANTINGHAM PARISH COUNCIL - RISK ASSESSMENT 2022-2023</t>
  </si>
  <si>
    <t>3 grit bins</t>
  </si>
  <si>
    <t>Purchased November 2022</t>
  </si>
  <si>
    <t>Not required as under £250 each</t>
  </si>
  <si>
    <t>ANTINGHAM PARISH COUNCIL - INCOME 1st APRIL 2022 - 31st March 2023</t>
  </si>
  <si>
    <t>03.05.22</t>
  </si>
  <si>
    <t>Norfolk CAB</t>
  </si>
  <si>
    <t>AJ Gallagher</t>
  </si>
  <si>
    <t>23.06.22</t>
  </si>
  <si>
    <t>21.06.22</t>
  </si>
  <si>
    <t>NNDC - unknown payment</t>
  </si>
  <si>
    <t>06.06.22</t>
  </si>
  <si>
    <t>NCC Parish Partnership Scheme 50/50</t>
  </si>
  <si>
    <t>30.08.22</t>
  </si>
  <si>
    <t>05.09.22</t>
  </si>
  <si>
    <t>Donation from Judith Bartrum Trust - defibrillator</t>
  </si>
  <si>
    <t>Mr P Hayward</t>
  </si>
  <si>
    <t>Antingham VH (Queen's Platinum)</t>
  </si>
  <si>
    <t>02.08.22</t>
  </si>
  <si>
    <t>01.11.22</t>
  </si>
  <si>
    <t>28.02.23</t>
  </si>
  <si>
    <t>Antingham Village Hall (Hire)</t>
  </si>
  <si>
    <r>
      <t>For The Year Ending 31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March 2023</t>
    </r>
  </si>
  <si>
    <t>Balance at 1st April 2022</t>
  </si>
  <si>
    <r>
      <t>31</t>
    </r>
    <r>
      <rPr>
        <vertAlign val="superscript"/>
        <sz val="12"/>
        <rFont val="Times New Roman"/>
        <family val="1"/>
      </rPr>
      <t xml:space="preserve">st  </t>
    </r>
    <r>
      <rPr>
        <sz val="12"/>
        <rFont val="Times New Roman"/>
        <family val="1"/>
      </rPr>
      <t>March 2023 and reflects its receipts and payments during the financial year.</t>
    </r>
  </si>
  <si>
    <t>Grants (illuminated bollard/defib)</t>
  </si>
  <si>
    <t>TO DO</t>
  </si>
  <si>
    <t>2022/2023</t>
  </si>
  <si>
    <t xml:space="preserve">Balances increased in 22-23 due receipt of grants </t>
  </si>
  <si>
    <t xml:space="preserve">which have not been utilised £1,750 and increase of </t>
  </si>
  <si>
    <t>Precept of £100 total £1,850.</t>
  </si>
  <si>
    <t>+£985</t>
  </si>
  <si>
    <t>+£100</t>
  </si>
  <si>
    <t xml:space="preserve">Income is up due to receipt of grants which have not </t>
  </si>
  <si>
    <t xml:space="preserve">Staff costs increased marginally due to the </t>
  </si>
  <si>
    <t>increase in hourly rate.</t>
  </si>
  <si>
    <t>-£215</t>
  </si>
  <si>
    <t>Payments have decreased as expenditure has been less than expected</t>
  </si>
  <si>
    <t>For The Year Ending 31st March 2023</t>
  </si>
  <si>
    <t>Balance per bank statements as at 31 March 2023</t>
  </si>
  <si>
    <t>Less any unpresented cheques at 31st March 2023</t>
  </si>
  <si>
    <t>Unbanked cash at 31st March 2023</t>
  </si>
  <si>
    <t>Net bank balance as at 31 March 2023</t>
  </si>
  <si>
    <t>Net balances as at 31st March 2023</t>
  </si>
  <si>
    <t>Opening Balance 1st April 2022</t>
  </si>
  <si>
    <t>Add: Receipts in the year 2022/2023</t>
  </si>
  <si>
    <t>Less: Payments in 2022/2023</t>
  </si>
  <si>
    <t>29.04.22</t>
  </si>
  <si>
    <t>Donation from Village Hall - defibrillator</t>
  </si>
  <si>
    <t>04.11.22</t>
  </si>
  <si>
    <t>10.10.22</t>
  </si>
  <si>
    <t>10.09.22</t>
  </si>
  <si>
    <t>23.12.22</t>
  </si>
  <si>
    <t>06.03.22</t>
  </si>
  <si>
    <t>ANTINGHAM PARISH COUNCIL - EXPENDITURE 1st April 2021- 31st March 2023</t>
  </si>
  <si>
    <t>Date: May 2023</t>
  </si>
  <si>
    <t>NEW SAM 2 agreed by NCC to be purchased</t>
  </si>
  <si>
    <t>s137/GRANTS/</t>
  </si>
  <si>
    <t>+£75</t>
  </si>
  <si>
    <t>been utilised of £2,250 and increase of Precept £100.</t>
  </si>
  <si>
    <t>The balances have increased due to the lack of expenditure.  We have earmarked funds for the NCC Parish Partnership Initiative from a grant held of £750 and £1,500 towards a defibrillator.</t>
  </si>
  <si>
    <t>01.04.23</t>
  </si>
  <si>
    <t>+£0</t>
  </si>
  <si>
    <t>1 defibrillator</t>
  </si>
  <si>
    <t>To be purchased May 2023</t>
  </si>
  <si>
    <t>Accounts for the year ended 31st March 2023 - Asset List</t>
  </si>
  <si>
    <t>Miscellaneous receipts</t>
  </si>
  <si>
    <t>Closing balance per cash book 2023</t>
  </si>
  <si>
    <t>(receipts and payments book) as at 31st March 2023</t>
  </si>
  <si>
    <t>+£2326</t>
  </si>
  <si>
    <t>+£3,551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</si>
</sst>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£&quot;#,##0;[Red]\-&quot;£&quot;#,##0"/>
    <numFmt numFmtId="7" formatCode="&quot;£&quot;#,##0.00;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d/m/yy;@"/>
    <numFmt numFmtId="166" formatCode="_-* #,##0_-;\-* #,##0_-;_-* &quot;-&quot;??_-;_-@_-"/>
  </numFmts>
  <fonts count="3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</font>
    <font>
      <sz val="10"/>
      <color indexed="10"/>
      <name val="Arial"/>
    </font>
    <font>
      <b/>
      <sz val="16"/>
      <name val="Arial"/>
      <family val="2"/>
    </font>
    <font>
      <sz val="10"/>
      <name val="Arial"/>
    </font>
    <font>
      <i/>
      <sz val="10"/>
      <name val="Arial"/>
      <family val="2"/>
    </font>
    <font>
      <b/>
      <sz val="10"/>
      <color rgb="FFC0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43" fontId="0" fillId="0" borderId="0" xfId="1" applyFont="1"/>
    <xf numFmtId="7" fontId="0" fillId="0" borderId="0" xfId="1" applyNumberFormat="1" applyFont="1"/>
    <xf numFmtId="44" fontId="0" fillId="0" borderId="0" xfId="0" applyNumberFormat="1"/>
    <xf numFmtId="0" fontId="7" fillId="0" borderId="0" xfId="0" applyFont="1" applyAlignment="1">
      <alignment horizontal="center"/>
    </xf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4" fontId="5" fillId="0" borderId="0" xfId="0" applyNumberFormat="1" applyFont="1"/>
    <xf numFmtId="4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5" fillId="0" borderId="0" xfId="0" applyNumberFormat="1" applyFont="1"/>
    <xf numFmtId="2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/>
    <xf numFmtId="2" fontId="5" fillId="0" borderId="0" xfId="0" applyNumberFormat="1" applyFont="1"/>
    <xf numFmtId="2" fontId="6" fillId="0" borderId="0" xfId="0" applyNumberFormat="1" applyFont="1" applyAlignment="1">
      <alignment horizontal="left" indent="4"/>
    </xf>
    <xf numFmtId="2" fontId="9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9" fillId="0" borderId="0" xfId="0" applyNumberFormat="1" applyFont="1"/>
    <xf numFmtId="0" fontId="4" fillId="0" borderId="0" xfId="0" applyFont="1"/>
    <xf numFmtId="43" fontId="3" fillId="0" borderId="0" xfId="1" applyFont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/>
    <xf numFmtId="0" fontId="3" fillId="0" borderId="3" xfId="0" applyFont="1" applyBorder="1"/>
    <xf numFmtId="2" fontId="3" fillId="0" borderId="3" xfId="0" applyNumberFormat="1" applyFont="1" applyBorder="1"/>
    <xf numFmtId="43" fontId="3" fillId="0" borderId="3" xfId="1" applyFont="1" applyBorder="1"/>
    <xf numFmtId="43" fontId="3" fillId="0" borderId="0" xfId="1" applyFont="1" applyBorder="1" applyAlignment="1">
      <alignment horizontal="center"/>
    </xf>
    <xf numFmtId="43" fontId="0" fillId="0" borderId="0" xfId="1" applyFont="1" applyBorder="1"/>
    <xf numFmtId="0" fontId="0" fillId="0" borderId="0" xfId="0" applyBorder="1"/>
    <xf numFmtId="43" fontId="0" fillId="0" borderId="0" xfId="0" applyNumberFormat="1"/>
    <xf numFmtId="0" fontId="13" fillId="0" borderId="0" xfId="0" applyFont="1"/>
    <xf numFmtId="2" fontId="0" fillId="0" borderId="0" xfId="0" applyNumberFormat="1" applyBorder="1"/>
    <xf numFmtId="2" fontId="13" fillId="0" borderId="0" xfId="0" applyNumberFormat="1" applyFont="1"/>
    <xf numFmtId="43" fontId="13" fillId="0" borderId="0" xfId="1" applyFont="1"/>
    <xf numFmtId="2" fontId="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14" fillId="0" borderId="0" xfId="0" applyFont="1"/>
    <xf numFmtId="0" fontId="15" fillId="0" borderId="0" xfId="0" applyFont="1"/>
    <xf numFmtId="164" fontId="16" fillId="0" borderId="0" xfId="0" applyNumberFormat="1" applyFont="1"/>
    <xf numFmtId="0" fontId="16" fillId="0" borderId="0" xfId="0" applyFont="1"/>
    <xf numFmtId="2" fontId="16" fillId="0" borderId="0" xfId="0" applyNumberFormat="1" applyFont="1"/>
    <xf numFmtId="43" fontId="16" fillId="0" borderId="0" xfId="1" applyFont="1"/>
    <xf numFmtId="7" fontId="16" fillId="0" borderId="0" xfId="1" applyNumberFormat="1" applyFont="1"/>
    <xf numFmtId="3" fontId="0" fillId="0" borderId="0" xfId="0" applyNumberFormat="1"/>
    <xf numFmtId="43" fontId="1" fillId="0" borderId="0" xfId="1"/>
    <xf numFmtId="43" fontId="3" fillId="0" borderId="8" xfId="1" applyFont="1" applyBorder="1"/>
    <xf numFmtId="0" fontId="0" fillId="0" borderId="11" xfId="0" applyBorder="1"/>
    <xf numFmtId="0" fontId="17" fillId="0" borderId="0" xfId="0" applyFont="1" applyAlignment="1">
      <alignment horizontal="center"/>
    </xf>
    <xf numFmtId="0" fontId="6" fillId="0" borderId="12" xfId="0" applyFont="1" applyBorder="1"/>
    <xf numFmtId="43" fontId="6" fillId="0" borderId="12" xfId="0" applyNumberFormat="1" applyFont="1" applyBorder="1"/>
    <xf numFmtId="43" fontId="5" fillId="0" borderId="0" xfId="0" applyNumberFormat="1" applyFont="1" applyBorder="1"/>
    <xf numFmtId="0" fontId="0" fillId="0" borderId="0" xfId="0" applyAlignment="1">
      <alignment wrapText="1"/>
    </xf>
    <xf numFmtId="0" fontId="3" fillId="0" borderId="9" xfId="0" applyFont="1" applyBorder="1"/>
    <xf numFmtId="0" fontId="0" fillId="0" borderId="11" xfId="0" applyFill="1" applyBorder="1"/>
    <xf numFmtId="43" fontId="3" fillId="0" borderId="13" xfId="1" applyFont="1" applyFill="1" applyBorder="1"/>
    <xf numFmtId="43" fontId="0" fillId="0" borderId="0" xfId="1" applyFont="1" applyFill="1"/>
    <xf numFmtId="43" fontId="3" fillId="0" borderId="13" xfId="1" applyNumberFormat="1" applyFont="1" applyFill="1" applyBorder="1"/>
    <xf numFmtId="4" fontId="0" fillId="0" borderId="14" xfId="0" applyNumberFormat="1" applyBorder="1"/>
    <xf numFmtId="4" fontId="3" fillId="0" borderId="13" xfId="0" applyNumberFormat="1" applyFont="1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15" xfId="0" applyFont="1" applyBorder="1"/>
    <xf numFmtId="0" fontId="13" fillId="0" borderId="10" xfId="0" applyFont="1" applyBorder="1" applyAlignment="1">
      <alignment wrapText="1"/>
    </xf>
    <xf numFmtId="0" fontId="0" fillId="0" borderId="15" xfId="0" applyBorder="1"/>
    <xf numFmtId="0" fontId="13" fillId="0" borderId="10" xfId="0" applyFont="1" applyBorder="1"/>
    <xf numFmtId="0" fontId="0" fillId="0" borderId="10" xfId="0" applyBorder="1"/>
    <xf numFmtId="0" fontId="13" fillId="0" borderId="15" xfId="0" applyFont="1" applyBorder="1"/>
    <xf numFmtId="0" fontId="0" fillId="0" borderId="10" xfId="0" applyBorder="1" applyAlignment="1">
      <alignment horizontal="center" wrapText="1"/>
    </xf>
    <xf numFmtId="0" fontId="3" fillId="3" borderId="9" xfId="0" applyFont="1" applyFill="1" applyBorder="1"/>
    <xf numFmtId="0" fontId="13" fillId="0" borderId="11" xfId="0" applyFont="1" applyBorder="1"/>
    <xf numFmtId="0" fontId="0" fillId="0" borderId="17" xfId="0" applyBorder="1"/>
    <xf numFmtId="0" fontId="0" fillId="4" borderId="9" xfId="0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166" fontId="18" fillId="4" borderId="10" xfId="1" applyNumberFormat="1" applyFont="1" applyFill="1" applyBorder="1" applyAlignment="1"/>
    <xf numFmtId="0" fontId="0" fillId="4" borderId="15" xfId="0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20" fillId="0" borderId="0" xfId="0" applyFont="1"/>
    <xf numFmtId="2" fontId="3" fillId="3" borderId="9" xfId="0" applyNumberFormat="1" applyFont="1" applyFill="1" applyBorder="1"/>
    <xf numFmtId="2" fontId="3" fillId="3" borderId="15" xfId="0" applyNumberFormat="1" applyFont="1" applyFill="1" applyBorder="1"/>
    <xf numFmtId="165" fontId="0" fillId="0" borderId="6" xfId="0" applyNumberFormat="1" applyBorder="1"/>
    <xf numFmtId="43" fontId="0" fillId="0" borderId="11" xfId="0" applyNumberFormat="1" applyFill="1" applyBorder="1"/>
    <xf numFmtId="165" fontId="0" fillId="0" borderId="11" xfId="0" applyNumberFormat="1" applyFill="1" applyBorder="1"/>
    <xf numFmtId="43" fontId="0" fillId="0" borderId="11" xfId="1" applyNumberFormat="1" applyFont="1" applyFill="1" applyBorder="1"/>
    <xf numFmtId="43" fontId="1" fillId="0" borderId="18" xfId="1" applyNumberFormat="1" applyFont="1" applyFill="1" applyBorder="1"/>
    <xf numFmtId="165" fontId="0" fillId="0" borderId="19" xfId="0" applyNumberFormat="1" applyFill="1" applyBorder="1"/>
    <xf numFmtId="0" fontId="0" fillId="0" borderId="19" xfId="0" applyBorder="1"/>
    <xf numFmtId="43" fontId="0" fillId="0" borderId="19" xfId="0" applyNumberFormat="1" applyFill="1" applyBorder="1"/>
    <xf numFmtId="43" fontId="1" fillId="0" borderId="20" xfId="1" applyNumberFormat="1" applyFont="1" applyFill="1" applyBorder="1"/>
    <xf numFmtId="43" fontId="0" fillId="0" borderId="17" xfId="0" applyNumberFormat="1" applyFill="1" applyBorder="1"/>
    <xf numFmtId="165" fontId="13" fillId="0" borderId="11" xfId="0" applyNumberFormat="1" applyFont="1" applyFill="1" applyBorder="1"/>
    <xf numFmtId="43" fontId="13" fillId="0" borderId="11" xfId="1" applyNumberFormat="1" applyFont="1" applyBorder="1"/>
    <xf numFmtId="43" fontId="13" fillId="0" borderId="11" xfId="1" applyNumberFormat="1" applyFont="1" applyFill="1" applyBorder="1"/>
    <xf numFmtId="43" fontId="13" fillId="0" borderId="11" xfId="0" applyNumberFormat="1" applyFont="1" applyFill="1" applyBorder="1"/>
    <xf numFmtId="43" fontId="13" fillId="0" borderId="18" xfId="1" applyNumberFormat="1" applyFont="1" applyFill="1" applyBorder="1"/>
    <xf numFmtId="0" fontId="3" fillId="4" borderId="9" xfId="0" applyFont="1" applyFill="1" applyBorder="1"/>
    <xf numFmtId="0" fontId="3" fillId="4" borderId="1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" fontId="21" fillId="2" borderId="0" xfId="0" applyNumberFormat="1" applyFont="1" applyFill="1"/>
    <xf numFmtId="0" fontId="22" fillId="0" borderId="0" xfId="0" applyFont="1"/>
    <xf numFmtId="0" fontId="5" fillId="0" borderId="0" xfId="0" applyFont="1" applyBorder="1"/>
    <xf numFmtId="43" fontId="0" fillId="2" borderId="0" xfId="1" applyFont="1" applyFill="1"/>
    <xf numFmtId="0" fontId="23" fillId="0" borderId="0" xfId="0" applyFont="1"/>
    <xf numFmtId="164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2" fontId="24" fillId="0" borderId="0" xfId="0" applyNumberFormat="1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43" fontId="23" fillId="0" borderId="0" xfId="1" applyFont="1" applyBorder="1" applyAlignment="1">
      <alignment horizontal="center"/>
    </xf>
    <xf numFmtId="7" fontId="23" fillId="0" borderId="2" xfId="1" applyNumberFormat="1" applyFont="1" applyBorder="1" applyAlignment="1">
      <alignment horizontal="center"/>
    </xf>
    <xf numFmtId="164" fontId="24" fillId="3" borderId="9" xfId="0" applyNumberFormat="1" applyFont="1" applyFill="1" applyBorder="1"/>
    <xf numFmtId="0" fontId="24" fillId="3" borderId="9" xfId="0" applyFont="1" applyFill="1" applyBorder="1"/>
    <xf numFmtId="2" fontId="24" fillId="3" borderId="9" xfId="0" applyNumberFormat="1" applyFont="1" applyFill="1" applyBorder="1"/>
    <xf numFmtId="2" fontId="24" fillId="3" borderId="4" xfId="0" applyNumberFormat="1" applyFont="1" applyFill="1" applyBorder="1"/>
    <xf numFmtId="2" fontId="24" fillId="3" borderId="7" xfId="0" applyNumberFormat="1" applyFont="1" applyFill="1" applyBorder="1"/>
    <xf numFmtId="43" fontId="24" fillId="3" borderId="9" xfId="1" applyFont="1" applyFill="1" applyBorder="1"/>
    <xf numFmtId="7" fontId="24" fillId="3" borderId="9" xfId="1" applyNumberFormat="1" applyFont="1" applyFill="1" applyBorder="1"/>
    <xf numFmtId="164" fontId="24" fillId="3" borderId="15" xfId="0" applyNumberFormat="1" applyFont="1" applyFill="1" applyBorder="1"/>
    <xf numFmtId="0" fontId="24" fillId="3" borderId="15" xfId="0" applyFont="1" applyFill="1" applyBorder="1"/>
    <xf numFmtId="2" fontId="24" fillId="3" borderId="15" xfId="0" applyNumberFormat="1" applyFont="1" applyFill="1" applyBorder="1"/>
    <xf numFmtId="2" fontId="24" fillId="3" borderId="6" xfId="0" applyNumberFormat="1" applyFont="1" applyFill="1" applyBorder="1"/>
    <xf numFmtId="2" fontId="24" fillId="3" borderId="8" xfId="0" applyNumberFormat="1" applyFont="1" applyFill="1" applyBorder="1"/>
    <xf numFmtId="43" fontId="24" fillId="3" borderId="15" xfId="1" applyFont="1" applyFill="1" applyBorder="1"/>
    <xf numFmtId="7" fontId="24" fillId="3" borderId="15" xfId="1" applyNumberFormat="1" applyFont="1" applyFill="1" applyBorder="1"/>
    <xf numFmtId="164" fontId="23" fillId="0" borderId="17" xfId="0" applyNumberFormat="1" applyFont="1" applyBorder="1"/>
    <xf numFmtId="0" fontId="23" fillId="0" borderId="17" xfId="0" applyFont="1" applyBorder="1"/>
    <xf numFmtId="2" fontId="23" fillId="0" borderId="0" xfId="0" applyNumberFormat="1" applyFont="1"/>
    <xf numFmtId="43" fontId="23" fillId="0" borderId="0" xfId="1" applyFont="1"/>
    <xf numFmtId="7" fontId="23" fillId="0" borderId="0" xfId="1" applyNumberFormat="1" applyFont="1"/>
    <xf numFmtId="0" fontId="23" fillId="0" borderId="11" xfId="0" applyFont="1" applyBorder="1"/>
    <xf numFmtId="0" fontId="23" fillId="0" borderId="16" xfId="0" applyFont="1" applyBorder="1"/>
    <xf numFmtId="44" fontId="23" fillId="0" borderId="0" xfId="0" applyNumberFormat="1" applyFont="1"/>
    <xf numFmtId="44" fontId="24" fillId="0" borderId="3" xfId="0" applyNumberFormat="1" applyFont="1" applyBorder="1"/>
    <xf numFmtId="44" fontId="23" fillId="0" borderId="1" xfId="0" applyNumberFormat="1" applyFont="1" applyBorder="1"/>
    <xf numFmtId="44" fontId="23" fillId="0" borderId="1" xfId="1" applyNumberFormat="1" applyFont="1" applyBorder="1"/>
    <xf numFmtId="164" fontId="23" fillId="0" borderId="0" xfId="0" applyNumberFormat="1" applyFont="1"/>
    <xf numFmtId="0" fontId="0" fillId="4" borderId="0" xfId="0" applyFill="1"/>
    <xf numFmtId="166" fontId="0" fillId="4" borderId="10" xfId="1" applyNumberFormat="1" applyFont="1" applyFill="1" applyBorder="1" applyAlignment="1">
      <alignment horizontal="center"/>
    </xf>
    <xf numFmtId="43" fontId="13" fillId="0" borderId="0" xfId="0" applyNumberFormat="1" applyFont="1"/>
    <xf numFmtId="0" fontId="6" fillId="4" borderId="0" xfId="0" applyFont="1" applyFill="1"/>
    <xf numFmtId="0" fontId="5" fillId="4" borderId="0" xfId="0" applyFont="1" applyFill="1"/>
    <xf numFmtId="2" fontId="3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3" fillId="3" borderId="12" xfId="0" applyFont="1" applyFill="1" applyBorder="1"/>
    <xf numFmtId="165" fontId="3" fillId="3" borderId="12" xfId="0" applyNumberFormat="1" applyFont="1" applyFill="1" applyBorder="1"/>
    <xf numFmtId="43" fontId="0" fillId="0" borderId="17" xfId="1" applyNumberFormat="1" applyFont="1" applyFill="1" applyBorder="1"/>
    <xf numFmtId="43" fontId="3" fillId="3" borderId="12" xfId="1" applyFont="1" applyFill="1" applyBorder="1"/>
    <xf numFmtId="2" fontId="3" fillId="3" borderId="12" xfId="0" applyNumberFormat="1" applyFont="1" applyFill="1" applyBorder="1"/>
    <xf numFmtId="2" fontId="3" fillId="3" borderId="22" xfId="0" applyNumberFormat="1" applyFont="1" applyFill="1" applyBorder="1"/>
    <xf numFmtId="43" fontId="1" fillId="0" borderId="21" xfId="1" applyNumberFormat="1" applyFont="1" applyFill="1" applyBorder="1"/>
    <xf numFmtId="0" fontId="3" fillId="0" borderId="0" xfId="0" applyFont="1" applyAlignment="1">
      <alignment horizontal="center"/>
    </xf>
    <xf numFmtId="165" fontId="13" fillId="0" borderId="17" xfId="0" applyNumberFormat="1" applyFont="1" applyFill="1" applyBorder="1"/>
    <xf numFmtId="44" fontId="23" fillId="0" borderId="0" xfId="0" applyNumberFormat="1" applyFont="1" applyBorder="1"/>
    <xf numFmtId="0" fontId="25" fillId="0" borderId="11" xfId="0" applyFont="1" applyBorder="1"/>
    <xf numFmtId="164" fontId="25" fillId="0" borderId="11" xfId="0" applyNumberFormat="1" applyFont="1" applyBorder="1"/>
    <xf numFmtId="2" fontId="25" fillId="0" borderId="0" xfId="0" applyNumberFormat="1" applyFont="1"/>
    <xf numFmtId="43" fontId="25" fillId="0" borderId="0" xfId="1" applyFont="1"/>
    <xf numFmtId="7" fontId="25" fillId="0" borderId="0" xfId="1" applyNumberFormat="1" applyFont="1"/>
    <xf numFmtId="0" fontId="27" fillId="0" borderId="0" xfId="0" applyFont="1"/>
    <xf numFmtId="0" fontId="25" fillId="0" borderId="17" xfId="0" applyFont="1" applyBorder="1"/>
    <xf numFmtId="164" fontId="25" fillId="0" borderId="17" xfId="0" applyNumberFormat="1" applyFont="1" applyBorder="1"/>
    <xf numFmtId="43" fontId="0" fillId="4" borderId="0" xfId="1" applyFont="1" applyFill="1"/>
    <xf numFmtId="7" fontId="23" fillId="0" borderId="1" xfId="1" applyNumberFormat="1" applyFont="1" applyBorder="1"/>
    <xf numFmtId="0" fontId="13" fillId="0" borderId="0" xfId="0" applyFont="1" applyAlignment="1">
      <alignment wrapText="1" shrinkToFit="1"/>
    </xf>
    <xf numFmtId="2" fontId="28" fillId="3" borderId="9" xfId="0" applyNumberFormat="1" applyFont="1" applyFill="1" applyBorder="1" applyAlignment="1">
      <alignment wrapText="1"/>
    </xf>
    <xf numFmtId="2" fontId="28" fillId="3" borderId="15" xfId="0" applyNumberFormat="1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4" borderId="15" xfId="0" applyFont="1" applyFill="1" applyBorder="1"/>
    <xf numFmtId="0" fontId="13" fillId="4" borderId="10" xfId="0" applyFont="1" applyFill="1" applyBorder="1" applyAlignment="1">
      <alignment wrapText="1"/>
    </xf>
    <xf numFmtId="0" fontId="0" fillId="4" borderId="15" xfId="0" applyFill="1" applyBorder="1"/>
    <xf numFmtId="0" fontId="13" fillId="4" borderId="9" xfId="0" applyFont="1" applyFill="1" applyBorder="1"/>
    <xf numFmtId="0" fontId="13" fillId="4" borderId="10" xfId="0" applyFont="1" applyFill="1" applyBorder="1"/>
    <xf numFmtId="0" fontId="13" fillId="4" borderId="15" xfId="0" applyFont="1" applyFill="1" applyBorder="1" applyAlignment="1">
      <alignment wrapText="1"/>
    </xf>
    <xf numFmtId="0" fontId="0" fillId="4" borderId="9" xfId="0" applyFill="1" applyBorder="1"/>
    <xf numFmtId="0" fontId="0" fillId="4" borderId="10" xfId="0" applyFill="1" applyBorder="1"/>
    <xf numFmtId="0" fontId="13" fillId="4" borderId="9" xfId="0" applyFont="1" applyFill="1" applyBorder="1" applyAlignment="1">
      <alignment wrapText="1"/>
    </xf>
    <xf numFmtId="0" fontId="19" fillId="4" borderId="10" xfId="0" applyFont="1" applyFill="1" applyBorder="1" applyAlignment="1">
      <alignment wrapText="1"/>
    </xf>
    <xf numFmtId="0" fontId="19" fillId="4" borderId="10" xfId="0" applyFont="1" applyFill="1" applyBorder="1"/>
    <xf numFmtId="0" fontId="19" fillId="4" borderId="15" xfId="0" applyFont="1" applyFill="1" applyBorder="1" applyAlignment="1">
      <alignment wrapText="1"/>
    </xf>
    <xf numFmtId="0" fontId="26" fillId="0" borderId="0" xfId="0" applyFont="1" applyAlignment="1">
      <alignment horizontal="right"/>
    </xf>
    <xf numFmtId="0" fontId="26" fillId="0" borderId="0" xfId="0" applyFont="1"/>
    <xf numFmtId="0" fontId="26" fillId="4" borderId="9" xfId="0" applyFont="1" applyFill="1" applyBorder="1"/>
    <xf numFmtId="0" fontId="26" fillId="4" borderId="15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42" fontId="27" fillId="4" borderId="9" xfId="0" applyNumberFormat="1" applyFont="1" applyFill="1" applyBorder="1" applyAlignment="1">
      <alignment horizontal="center"/>
    </xf>
    <xf numFmtId="49" fontId="27" fillId="4" borderId="10" xfId="0" applyNumberFormat="1" applyFont="1" applyFill="1" applyBorder="1" applyAlignment="1">
      <alignment horizontal="center"/>
    </xf>
    <xf numFmtId="42" fontId="27" fillId="4" borderId="15" xfId="0" applyNumberFormat="1" applyFont="1" applyFill="1" applyBorder="1" applyAlignment="1">
      <alignment horizontal="center"/>
    </xf>
    <xf numFmtId="42" fontId="27" fillId="4" borderId="10" xfId="0" applyNumberFormat="1" applyFont="1" applyFill="1" applyBorder="1" applyAlignment="1">
      <alignment horizontal="center"/>
    </xf>
    <xf numFmtId="42" fontId="27" fillId="4" borderId="4" xfId="0" applyNumberFormat="1" applyFont="1" applyFill="1" applyBorder="1" applyAlignment="1">
      <alignment horizontal="center"/>
    </xf>
    <xf numFmtId="49" fontId="27" fillId="4" borderId="5" xfId="0" applyNumberFormat="1" applyFont="1" applyFill="1" applyBorder="1" applyAlignment="1">
      <alignment horizontal="center"/>
    </xf>
    <xf numFmtId="42" fontId="27" fillId="4" borderId="6" xfId="0" applyNumberFormat="1" applyFont="1" applyFill="1" applyBorder="1" applyAlignment="1">
      <alignment horizontal="center"/>
    </xf>
    <xf numFmtId="6" fontId="27" fillId="4" borderId="10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166" fontId="18" fillId="3" borderId="10" xfId="1" applyNumberFormat="1" applyFont="1" applyFill="1" applyBorder="1" applyAlignment="1"/>
    <xf numFmtId="0" fontId="0" fillId="3" borderId="1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6" fontId="0" fillId="3" borderId="10" xfId="1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29" fillId="4" borderId="0" xfId="0" applyFont="1" applyFill="1"/>
    <xf numFmtId="43" fontId="29" fillId="4" borderId="0" xfId="0" applyNumberFormat="1" applyFont="1" applyFill="1"/>
    <xf numFmtId="2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2"/>
  <sheetViews>
    <sheetView topLeftCell="A10" workbookViewId="0">
      <selection activeCell="H32" sqref="H32"/>
    </sheetView>
  </sheetViews>
  <sheetFormatPr defaultRowHeight="12.75" x14ac:dyDescent="0.2"/>
  <cols>
    <col min="1" max="1" width="15.140625" style="1" customWidth="1"/>
    <col min="2" max="2" width="31.5703125" customWidth="1"/>
    <col min="3" max="3" width="12.28515625" customWidth="1"/>
    <col min="4" max="4" width="11.5703125" customWidth="1"/>
    <col min="5" max="5" width="9.28515625" bestFit="1" customWidth="1"/>
    <col min="6" max="6" width="10.140625" bestFit="1" customWidth="1"/>
    <col min="7" max="9" width="9.28515625" bestFit="1" customWidth="1"/>
    <col min="10" max="10" width="11.28515625" bestFit="1" customWidth="1"/>
    <col min="11" max="11" width="10.140625" bestFit="1" customWidth="1"/>
    <col min="18" max="18" width="9.28515625" bestFit="1" customWidth="1"/>
    <col min="25" max="25" width="9.28515625" bestFit="1" customWidth="1"/>
    <col min="33" max="33" width="9.28515625" bestFit="1" customWidth="1"/>
    <col min="42" max="42" width="9.28515625" bestFit="1" customWidth="1"/>
    <col min="50" max="50" width="9.28515625" bestFit="1" customWidth="1"/>
    <col min="57" max="57" width="9.28515625" bestFit="1" customWidth="1"/>
    <col min="66" max="66" width="9.28515625" bestFit="1" customWidth="1"/>
  </cols>
  <sheetData>
    <row r="1" spans="1:11" ht="20.25" x14ac:dyDescent="0.3">
      <c r="A1" s="21"/>
      <c r="B1" s="11" t="s">
        <v>19</v>
      </c>
    </row>
    <row r="2" spans="1:11" ht="15.75" x14ac:dyDescent="0.25">
      <c r="A2" s="27"/>
      <c r="B2" s="18" t="s">
        <v>20</v>
      </c>
      <c r="C2" s="29"/>
      <c r="D2" s="29"/>
    </row>
    <row r="3" spans="1:11" ht="18.75" x14ac:dyDescent="0.25">
      <c r="A3" s="27"/>
      <c r="B3" s="18" t="s">
        <v>180</v>
      </c>
      <c r="C3" s="29"/>
      <c r="D3" s="29"/>
    </row>
    <row r="4" spans="1:11" ht="15.75" x14ac:dyDescent="0.25">
      <c r="A4" s="13">
        <v>44651</v>
      </c>
      <c r="C4" s="13"/>
      <c r="D4" s="13">
        <v>45016</v>
      </c>
      <c r="J4" s="13"/>
    </row>
    <row r="5" spans="1:11" ht="15.75" x14ac:dyDescent="0.25">
      <c r="A5" s="168" t="s">
        <v>21</v>
      </c>
      <c r="C5" t="s">
        <v>21</v>
      </c>
      <c r="D5" s="2" t="s">
        <v>21</v>
      </c>
      <c r="K5" s="14"/>
    </row>
    <row r="6" spans="1:11" ht="15.75" x14ac:dyDescent="0.25">
      <c r="A6"/>
      <c r="B6" s="18" t="s">
        <v>22</v>
      </c>
      <c r="C6" s="14"/>
      <c r="H6" s="14"/>
    </row>
    <row r="7" spans="1:11" ht="15.75" x14ac:dyDescent="0.25">
      <c r="A7" s="8">
        <v>3500</v>
      </c>
      <c r="B7" s="12" t="s">
        <v>56</v>
      </c>
      <c r="C7" s="8"/>
      <c r="D7" s="8">
        <v>3600</v>
      </c>
      <c r="H7" s="12"/>
    </row>
    <row r="8" spans="1:11" ht="15.75" x14ac:dyDescent="0.25">
      <c r="A8" s="8">
        <v>0.2</v>
      </c>
      <c r="B8" s="12" t="s">
        <v>23</v>
      </c>
      <c r="C8" s="1"/>
      <c r="D8" s="179">
        <v>4.46</v>
      </c>
      <c r="E8" s="156"/>
      <c r="F8" s="157"/>
      <c r="G8" s="153"/>
      <c r="H8" s="153"/>
      <c r="I8" s="153"/>
      <c r="J8" s="153"/>
    </row>
    <row r="9" spans="1:11" ht="15.75" x14ac:dyDescent="0.25">
      <c r="A9" s="8">
        <v>28.3</v>
      </c>
      <c r="B9" s="12" t="s">
        <v>24</v>
      </c>
      <c r="D9" s="8">
        <v>136.69999999999999</v>
      </c>
      <c r="F9" s="12"/>
    </row>
    <row r="10" spans="1:11" ht="15.75" x14ac:dyDescent="0.25">
      <c r="A10" s="8">
        <v>395.54</v>
      </c>
      <c r="B10" s="12" t="s">
        <v>144</v>
      </c>
      <c r="C10" s="8"/>
      <c r="D10" s="8">
        <v>294.61</v>
      </c>
      <c r="F10" s="12"/>
    </row>
    <row r="11" spans="1:11" ht="15.75" x14ac:dyDescent="0.25">
      <c r="A11" s="8">
        <v>0</v>
      </c>
      <c r="B11" s="157" t="s">
        <v>224</v>
      </c>
      <c r="C11" s="179"/>
      <c r="D11" s="179">
        <v>64</v>
      </c>
      <c r="F11" s="12"/>
    </row>
    <row r="12" spans="1:11" ht="15.75" x14ac:dyDescent="0.25">
      <c r="A12" s="8">
        <v>0</v>
      </c>
      <c r="B12" s="12" t="s">
        <v>183</v>
      </c>
      <c r="C12" s="8"/>
      <c r="D12" s="8">
        <v>2250</v>
      </c>
      <c r="F12" s="12"/>
    </row>
    <row r="13" spans="1:11" ht="16.5" thickBot="1" x14ac:dyDescent="0.3">
      <c r="A13" s="68">
        <f>SUM(A7:A12)</f>
        <v>3924.04</v>
      </c>
      <c r="B13" s="14" t="s">
        <v>25</v>
      </c>
      <c r="C13" s="33"/>
      <c r="D13" s="68">
        <f>SUM(D7:D12)</f>
        <v>6349.77</v>
      </c>
      <c r="G13" s="12"/>
    </row>
    <row r="14" spans="1:11" ht="16.5" thickTop="1" x14ac:dyDescent="0.25">
      <c r="A14" s="40"/>
      <c r="C14" s="1"/>
      <c r="D14" s="40"/>
      <c r="I14" s="12"/>
    </row>
    <row r="15" spans="1:11" ht="15.75" x14ac:dyDescent="0.25">
      <c r="A15"/>
      <c r="B15" s="25" t="s">
        <v>26</v>
      </c>
      <c r="C15" s="1"/>
      <c r="H15" s="14"/>
    </row>
    <row r="16" spans="1:11" ht="15.75" x14ac:dyDescent="0.25">
      <c r="A16" s="1">
        <v>798</v>
      </c>
      <c r="B16" s="12" t="s">
        <v>27</v>
      </c>
      <c r="C16" s="8"/>
      <c r="D16" s="1">
        <v>803</v>
      </c>
    </row>
    <row r="17" spans="1:10" ht="15.75" x14ac:dyDescent="0.25">
      <c r="A17" s="1">
        <v>169.58</v>
      </c>
      <c r="B17" s="12" t="s">
        <v>28</v>
      </c>
      <c r="C17" s="1"/>
      <c r="D17" s="1">
        <v>328.22</v>
      </c>
    </row>
    <row r="18" spans="1:10" ht="15.75" x14ac:dyDescent="0.25">
      <c r="A18" s="1">
        <v>159.19999999999999</v>
      </c>
      <c r="B18" s="12" t="s">
        <v>48</v>
      </c>
      <c r="C18" s="1"/>
      <c r="D18" s="1">
        <v>70</v>
      </c>
      <c r="G18" s="12"/>
    </row>
    <row r="19" spans="1:10" ht="15.75" x14ac:dyDescent="0.25">
      <c r="A19" s="1">
        <v>0</v>
      </c>
      <c r="B19" s="12" t="s">
        <v>29</v>
      </c>
      <c r="C19" s="1"/>
      <c r="D19" s="1">
        <v>120</v>
      </c>
      <c r="G19" s="12"/>
    </row>
    <row r="20" spans="1:10" ht="15.75" x14ac:dyDescent="0.25">
      <c r="A20" s="1">
        <v>358.2</v>
      </c>
      <c r="B20" s="12" t="s">
        <v>30</v>
      </c>
      <c r="C20" s="1"/>
      <c r="D20" s="1">
        <v>421.27</v>
      </c>
      <c r="F20" s="12"/>
    </row>
    <row r="21" spans="1:10" ht="15.75" x14ac:dyDescent="0.25">
      <c r="A21" s="1">
        <v>349.54</v>
      </c>
      <c r="B21" s="12" t="s">
        <v>52</v>
      </c>
      <c r="C21" s="1"/>
      <c r="D21" s="1">
        <v>700.96</v>
      </c>
      <c r="G21" s="12"/>
    </row>
    <row r="22" spans="1:10" ht="15.75" x14ac:dyDescent="0.25">
      <c r="A22" s="44">
        <v>967.51</v>
      </c>
      <c r="B22" s="12" t="s">
        <v>42</v>
      </c>
      <c r="C22" s="8"/>
      <c r="D22" s="44">
        <v>331.7</v>
      </c>
      <c r="G22" s="12"/>
    </row>
    <row r="23" spans="1:10" ht="15.75" x14ac:dyDescent="0.25">
      <c r="A23" s="43">
        <v>136.69999999999999</v>
      </c>
      <c r="B23" s="12" t="s">
        <v>3</v>
      </c>
      <c r="C23" s="1"/>
      <c r="D23" s="43">
        <v>23.74</v>
      </c>
      <c r="G23" s="12"/>
    </row>
    <row r="24" spans="1:10" ht="16.5" thickBot="1" x14ac:dyDescent="0.3">
      <c r="A24" s="68">
        <f>SUM(A16:A23)</f>
        <v>2938.7299999999996</v>
      </c>
      <c r="B24" s="14" t="s">
        <v>31</v>
      </c>
      <c r="C24" s="1"/>
      <c r="D24" s="68">
        <f>SUM(D16:D23)</f>
        <v>2798.8899999999994</v>
      </c>
      <c r="E24" s="12"/>
      <c r="F24" s="12"/>
    </row>
    <row r="25" spans="1:10" ht="16.5" thickTop="1" x14ac:dyDescent="0.25">
      <c r="A25" s="25"/>
      <c r="C25" s="1"/>
      <c r="F25" s="12"/>
      <c r="G25" s="12"/>
    </row>
    <row r="26" spans="1:10" ht="15.75" x14ac:dyDescent="0.25">
      <c r="A26" s="225" t="s">
        <v>32</v>
      </c>
      <c r="B26" s="225"/>
      <c r="C26" s="225"/>
      <c r="D26" s="225"/>
      <c r="G26" s="12"/>
    </row>
    <row r="27" spans="1:10" ht="15.75" x14ac:dyDescent="0.25">
      <c r="A27" s="69">
        <v>6764.83</v>
      </c>
      <c r="B27" s="12" t="s">
        <v>181</v>
      </c>
      <c r="C27" s="69">
        <f>A35</f>
        <v>7750.1399999999994</v>
      </c>
      <c r="E27" s="12"/>
      <c r="F27" s="12"/>
    </row>
    <row r="28" spans="1:10" ht="15.75" x14ac:dyDescent="0.25">
      <c r="A28" s="69">
        <v>3924.04</v>
      </c>
      <c r="B28" s="12" t="s">
        <v>25</v>
      </c>
      <c r="C28" s="69">
        <f>D13</f>
        <v>6349.77</v>
      </c>
    </row>
    <row r="29" spans="1:10" ht="15.75" x14ac:dyDescent="0.25">
      <c r="A29" s="69">
        <v>2938.73</v>
      </c>
      <c r="B29" s="14" t="s">
        <v>33</v>
      </c>
      <c r="C29" s="69">
        <f>D24</f>
        <v>2798.8899999999994</v>
      </c>
      <c r="G29" s="51"/>
      <c r="H29" s="50"/>
      <c r="I29" s="51"/>
      <c r="J29" s="51"/>
    </row>
    <row r="30" spans="1:10" ht="16.5" thickBot="1" x14ac:dyDescent="0.3">
      <c r="A30" s="70">
        <f>A27+A28-A29</f>
        <v>7750.1399999999994</v>
      </c>
      <c r="B30" s="14" t="s">
        <v>153</v>
      </c>
      <c r="C30" s="70">
        <f>C27+C28-C29</f>
        <v>11301.02</v>
      </c>
      <c r="E30" s="14"/>
      <c r="G30" s="51"/>
      <c r="H30" s="51"/>
      <c r="I30" s="51"/>
      <c r="J30" s="51"/>
    </row>
    <row r="31" spans="1:10" ht="12.75" customHeight="1" thickTop="1" x14ac:dyDescent="0.25">
      <c r="A31" s="224" t="s">
        <v>34</v>
      </c>
      <c r="B31" s="224"/>
      <c r="C31" s="224"/>
      <c r="D31" s="224"/>
      <c r="G31" s="40"/>
    </row>
    <row r="32" spans="1:10" ht="15.75" x14ac:dyDescent="0.25">
      <c r="A32" s="118">
        <v>5768.99</v>
      </c>
      <c r="B32" s="12" t="s">
        <v>43</v>
      </c>
      <c r="C32" s="118">
        <v>9251.41</v>
      </c>
      <c r="F32" s="222" t="s">
        <v>184</v>
      </c>
      <c r="G32" s="222"/>
      <c r="H32" s="223">
        <f>C35-C30</f>
        <v>0</v>
      </c>
      <c r="I32" s="222"/>
    </row>
    <row r="33" spans="1:12" ht="15.75" x14ac:dyDescent="0.25">
      <c r="A33" s="118">
        <v>2045.15</v>
      </c>
      <c r="B33" s="12" t="s">
        <v>44</v>
      </c>
      <c r="C33" s="118">
        <v>2049.61</v>
      </c>
      <c r="K33" s="12"/>
      <c r="L33" s="12"/>
    </row>
    <row r="34" spans="1:12" ht="15.75" x14ac:dyDescent="0.25">
      <c r="A34" s="115">
        <v>-64</v>
      </c>
      <c r="B34" s="12" t="s">
        <v>151</v>
      </c>
      <c r="C34" s="115">
        <v>0</v>
      </c>
      <c r="D34" s="116"/>
      <c r="E34" s="116"/>
      <c r="F34" s="116"/>
      <c r="I34" s="91"/>
      <c r="K34" s="12"/>
      <c r="L34" s="12"/>
    </row>
    <row r="35" spans="1:12" ht="13.5" thickBot="1" x14ac:dyDescent="0.25">
      <c r="A35" s="70">
        <f>SUM(A32:A34)</f>
        <v>7750.1399999999994</v>
      </c>
      <c r="C35" s="70">
        <f>SUM(C32:C34)</f>
        <v>11301.02</v>
      </c>
      <c r="F35" s="40"/>
      <c r="G35" s="41"/>
    </row>
    <row r="36" spans="1:12" ht="12.75" customHeight="1" thickTop="1" x14ac:dyDescent="0.25">
      <c r="A36" s="16"/>
      <c r="B36" s="12"/>
      <c r="C36" s="8"/>
    </row>
    <row r="37" spans="1:12" ht="15.75" x14ac:dyDescent="0.25">
      <c r="A37" s="24" t="s">
        <v>35</v>
      </c>
      <c r="B37" s="24"/>
      <c r="C37" s="24"/>
      <c r="F37" s="15"/>
    </row>
    <row r="38" spans="1:12" ht="18.75" x14ac:dyDescent="0.25">
      <c r="A38" s="24" t="s">
        <v>182</v>
      </c>
      <c r="B38" s="24"/>
      <c r="C38" s="24"/>
    </row>
    <row r="39" spans="1:12" ht="15.75" x14ac:dyDescent="0.25">
      <c r="A39" s="22"/>
      <c r="K39" s="16"/>
    </row>
    <row r="40" spans="1:12" ht="15.75" x14ac:dyDescent="0.25">
      <c r="A40" s="23" t="s">
        <v>36</v>
      </c>
      <c r="B40" s="23"/>
      <c r="C40" s="14" t="s">
        <v>37</v>
      </c>
      <c r="D40" s="14"/>
      <c r="E40" s="14"/>
      <c r="K40" s="16"/>
    </row>
    <row r="41" spans="1:12" ht="15.75" x14ac:dyDescent="0.25">
      <c r="A41" s="14" t="s">
        <v>38</v>
      </c>
      <c r="C41" s="14" t="s">
        <v>39</v>
      </c>
      <c r="D41" s="14"/>
    </row>
    <row r="42" spans="1:12" ht="15.75" x14ac:dyDescent="0.25">
      <c r="A42" s="23" t="s">
        <v>40</v>
      </c>
      <c r="B42" s="23"/>
      <c r="C42" s="14" t="s">
        <v>41</v>
      </c>
      <c r="D42" s="14"/>
      <c r="E42" s="14"/>
    </row>
    <row r="43" spans="1:12" ht="15.75" x14ac:dyDescent="0.25">
      <c r="A43"/>
      <c r="G43" s="14"/>
    </row>
    <row r="44" spans="1:12" x14ac:dyDescent="0.2">
      <c r="A44"/>
    </row>
    <row r="45" spans="1:12" ht="15.75" x14ac:dyDescent="0.25">
      <c r="A45" s="23"/>
      <c r="C45" s="14"/>
    </row>
    <row r="46" spans="1:12" ht="15.75" x14ac:dyDescent="0.25">
      <c r="A46" s="23"/>
    </row>
    <row r="47" spans="1:12" ht="15.75" x14ac:dyDescent="0.25">
      <c r="A47" s="23"/>
    </row>
    <row r="48" spans="1:12" ht="15.75" x14ac:dyDescent="0.25">
      <c r="A48" s="23"/>
    </row>
    <row r="49" spans="1:66" ht="20.25" x14ac:dyDescent="0.3">
      <c r="A49" s="21"/>
      <c r="B49" s="21"/>
    </row>
    <row r="50" spans="1:66" ht="15.75" x14ac:dyDescent="0.25">
      <c r="A50" s="26"/>
      <c r="B50" s="26"/>
    </row>
    <row r="51" spans="1:66" ht="15.75" x14ac:dyDescent="0.25">
      <c r="A51" s="24"/>
    </row>
    <row r="52" spans="1:66" ht="15.75" x14ac:dyDescent="0.25">
      <c r="A52" s="24"/>
    </row>
    <row r="53" spans="1:66" ht="15.75" x14ac:dyDescent="0.25">
      <c r="B53" s="12"/>
      <c r="E53" s="17"/>
    </row>
    <row r="54" spans="1:66" ht="15.75" x14ac:dyDescent="0.25">
      <c r="B54" s="12"/>
      <c r="C54" s="12"/>
      <c r="I54" s="12"/>
      <c r="K54" s="12"/>
      <c r="R54" s="12"/>
      <c r="T54" s="12"/>
      <c r="Y54" s="12"/>
      <c r="AA54" s="12"/>
      <c r="AG54" s="12"/>
      <c r="AI54" s="12"/>
      <c r="AP54" s="12"/>
      <c r="AR54" s="12"/>
      <c r="AX54" s="12"/>
      <c r="AZ54" s="12"/>
      <c r="BE54" s="12"/>
      <c r="BG54" s="12"/>
      <c r="BN54" s="12"/>
    </row>
    <row r="55" spans="1:66" ht="15.75" x14ac:dyDescent="0.25">
      <c r="B55" s="12"/>
      <c r="C55" s="12"/>
      <c r="I55" s="12"/>
      <c r="K55" s="12"/>
      <c r="R55" s="12"/>
      <c r="T55" s="12"/>
      <c r="Y55" s="12"/>
      <c r="AA55" s="12"/>
      <c r="AG55" s="12"/>
      <c r="AI55" s="12"/>
      <c r="AP55" s="12"/>
      <c r="AR55" s="12"/>
      <c r="AX55" s="12"/>
      <c r="AZ55" s="12"/>
      <c r="BE55" s="12"/>
      <c r="BG55" s="12"/>
      <c r="BN55" s="12"/>
    </row>
    <row r="56" spans="1:66" ht="15.75" x14ac:dyDescent="0.25">
      <c r="B56" s="12"/>
      <c r="C56" s="12"/>
      <c r="I56" s="12"/>
      <c r="K56" s="12"/>
      <c r="R56" s="12"/>
      <c r="T56" s="12"/>
      <c r="Y56" s="12"/>
      <c r="AA56" s="12"/>
      <c r="AG56" s="12"/>
      <c r="AI56" s="12"/>
      <c r="AP56" s="12"/>
      <c r="AR56" s="12"/>
      <c r="AX56" s="12"/>
      <c r="AZ56" s="12"/>
      <c r="BE56" s="12"/>
      <c r="BG56" s="12"/>
      <c r="BN56" s="12"/>
    </row>
    <row r="57" spans="1:66" ht="15.75" x14ac:dyDescent="0.25">
      <c r="B57" s="12"/>
      <c r="C57" s="12"/>
      <c r="I57" s="12"/>
      <c r="K57" s="12"/>
      <c r="R57" s="12"/>
      <c r="T57" s="12"/>
      <c r="Y57" s="12"/>
      <c r="AA57" s="12"/>
      <c r="AG57" s="12"/>
      <c r="AI57" s="12"/>
      <c r="AP57" s="12"/>
      <c r="AR57" s="12"/>
      <c r="AX57" s="12"/>
      <c r="AZ57" s="12"/>
      <c r="BE57" s="12"/>
      <c r="BG57" s="12"/>
      <c r="BN57" s="12"/>
    </row>
    <row r="58" spans="1:66" ht="15.75" x14ac:dyDescent="0.25">
      <c r="B58" s="12"/>
      <c r="C58" s="12"/>
      <c r="I58" s="12"/>
      <c r="K58" s="12"/>
      <c r="R58" s="12"/>
      <c r="T58" s="12"/>
      <c r="Y58" s="12"/>
      <c r="AA58" s="12"/>
      <c r="AG58" s="12"/>
      <c r="AI58" s="12"/>
      <c r="AP58" s="12"/>
      <c r="AR58" s="12"/>
      <c r="AX58" s="12"/>
      <c r="AZ58" s="12"/>
      <c r="BE58" s="12"/>
      <c r="BG58" s="12"/>
      <c r="BN58" s="12"/>
    </row>
    <row r="59" spans="1:66" ht="15.75" x14ac:dyDescent="0.25">
      <c r="B59" s="12"/>
      <c r="C59" s="12"/>
      <c r="I59" s="12"/>
      <c r="K59" s="12"/>
      <c r="R59" s="12"/>
      <c r="T59" s="12"/>
      <c r="Y59" s="12"/>
      <c r="AA59" s="12"/>
      <c r="AG59" s="12"/>
      <c r="AI59" s="12"/>
      <c r="AP59" s="12"/>
      <c r="AR59" s="12"/>
      <c r="AX59" s="12"/>
      <c r="AZ59" s="12"/>
      <c r="BE59" s="12"/>
      <c r="BG59" s="12"/>
      <c r="BN59" s="12"/>
    </row>
    <row r="60" spans="1:66" ht="15.75" x14ac:dyDescent="0.25">
      <c r="B60" s="12"/>
      <c r="C60" s="12"/>
      <c r="I60" s="12"/>
      <c r="K60" s="12"/>
      <c r="R60" s="12"/>
      <c r="T60" s="12"/>
      <c r="Y60" s="12"/>
      <c r="AA60" s="12"/>
      <c r="AG60" s="12"/>
      <c r="AI60" s="12"/>
      <c r="AP60" s="12"/>
      <c r="AR60" s="12"/>
      <c r="AX60" s="12"/>
      <c r="AZ60" s="12"/>
      <c r="BE60" s="12"/>
      <c r="BG60" s="12"/>
      <c r="BN60" s="12"/>
    </row>
    <row r="61" spans="1:66" ht="15.75" x14ac:dyDescent="0.25">
      <c r="B61" s="12"/>
      <c r="C61" s="12"/>
      <c r="I61" s="12"/>
      <c r="K61" s="12"/>
      <c r="R61" s="12"/>
      <c r="T61" s="12"/>
      <c r="Y61" s="12"/>
      <c r="AA61" s="12"/>
      <c r="AG61" s="12"/>
      <c r="AI61" s="12"/>
      <c r="AP61" s="12"/>
      <c r="AR61" s="12"/>
      <c r="AX61" s="12"/>
      <c r="AZ61" s="12"/>
      <c r="BE61" s="12"/>
      <c r="BG61" s="12"/>
      <c r="BN61" s="12"/>
    </row>
    <row r="62" spans="1:66" ht="15.75" x14ac:dyDescent="0.25">
      <c r="A62" s="24"/>
    </row>
    <row r="63" spans="1:66" ht="15.75" x14ac:dyDescent="0.25">
      <c r="A63" s="24"/>
    </row>
    <row r="64" spans="1:66" ht="15.75" x14ac:dyDescent="0.25">
      <c r="A64" s="24"/>
    </row>
    <row r="65" spans="1:4" ht="15.75" x14ac:dyDescent="0.25">
      <c r="A65" s="24"/>
    </row>
    <row r="66" spans="1:4" ht="15.75" x14ac:dyDescent="0.25">
      <c r="A66" s="24"/>
    </row>
    <row r="67" spans="1:4" ht="15.75" x14ac:dyDescent="0.25">
      <c r="A67" s="24"/>
    </row>
    <row r="68" spans="1:4" ht="15.75" x14ac:dyDescent="0.25">
      <c r="A68" s="24"/>
    </row>
    <row r="69" spans="1:4" ht="15.75" x14ac:dyDescent="0.25">
      <c r="A69" s="24"/>
    </row>
    <row r="70" spans="1:4" ht="15.75" x14ac:dyDescent="0.25">
      <c r="A70" s="24"/>
    </row>
    <row r="71" spans="1:4" ht="15.75" x14ac:dyDescent="0.25">
      <c r="A71" s="24"/>
    </row>
    <row r="72" spans="1:4" ht="15.75" x14ac:dyDescent="0.25">
      <c r="A72" s="24"/>
    </row>
    <row r="73" spans="1:4" ht="15.75" x14ac:dyDescent="0.25">
      <c r="A73" s="24"/>
    </row>
    <row r="74" spans="1:4" ht="15.75" x14ac:dyDescent="0.25">
      <c r="A74" s="12"/>
      <c r="D74" s="12"/>
    </row>
    <row r="75" spans="1:4" ht="15.75" x14ac:dyDescent="0.25">
      <c r="A75" s="12"/>
      <c r="D75" s="12"/>
    </row>
    <row r="76" spans="1:4" ht="15.75" x14ac:dyDescent="0.25">
      <c r="A76" s="24"/>
    </row>
    <row r="77" spans="1:4" ht="15.75" x14ac:dyDescent="0.25">
      <c r="A77" s="24"/>
    </row>
    <row r="78" spans="1:4" ht="15.75" x14ac:dyDescent="0.25">
      <c r="A78" s="24"/>
    </row>
    <row r="79" spans="1:4" ht="15.75" x14ac:dyDescent="0.25">
      <c r="A79" s="24"/>
    </row>
    <row r="80" spans="1:4" ht="15.75" x14ac:dyDescent="0.25">
      <c r="A80" s="24"/>
    </row>
    <row r="81" spans="1:1" ht="15.75" x14ac:dyDescent="0.25">
      <c r="A81" s="24"/>
    </row>
    <row r="82" spans="1:1" ht="15.75" x14ac:dyDescent="0.25">
      <c r="A82" s="24"/>
    </row>
    <row r="83" spans="1:1" ht="15.75" x14ac:dyDescent="0.25">
      <c r="A83" s="24"/>
    </row>
    <row r="84" spans="1:1" ht="15.75" x14ac:dyDescent="0.25">
      <c r="A84" s="24"/>
    </row>
    <row r="85" spans="1:1" ht="15.75" x14ac:dyDescent="0.25">
      <c r="A85" s="24"/>
    </row>
    <row r="86" spans="1:1" ht="15.75" x14ac:dyDescent="0.25">
      <c r="A86" s="24"/>
    </row>
    <row r="87" spans="1:1" ht="15.75" x14ac:dyDescent="0.25">
      <c r="A87" s="24"/>
    </row>
    <row r="88" spans="1:1" ht="15.75" x14ac:dyDescent="0.25">
      <c r="A88" s="24"/>
    </row>
    <row r="89" spans="1:1" ht="15.75" x14ac:dyDescent="0.25">
      <c r="A89" s="24"/>
    </row>
    <row r="90" spans="1:1" ht="15.75" x14ac:dyDescent="0.25">
      <c r="A90" s="24"/>
    </row>
    <row r="91" spans="1:1" ht="15.75" x14ac:dyDescent="0.25">
      <c r="A91" s="24"/>
    </row>
    <row r="92" spans="1:1" ht="15.75" x14ac:dyDescent="0.25">
      <c r="A92" s="24"/>
    </row>
    <row r="93" spans="1:1" ht="15.75" x14ac:dyDescent="0.25">
      <c r="A93" s="24"/>
    </row>
    <row r="94" spans="1:1" ht="15.75" x14ac:dyDescent="0.25">
      <c r="A94" s="24"/>
    </row>
    <row r="95" spans="1:1" ht="15.75" x14ac:dyDescent="0.25">
      <c r="A95" s="24"/>
    </row>
    <row r="96" spans="1:1" ht="15.75" x14ac:dyDescent="0.25">
      <c r="A96" s="24"/>
    </row>
    <row r="97" spans="1:10" ht="15.75" x14ac:dyDescent="0.25">
      <c r="A97" s="24"/>
    </row>
    <row r="98" spans="1:10" ht="15.75" x14ac:dyDescent="0.25">
      <c r="A98" s="24"/>
    </row>
    <row r="99" spans="1:10" ht="15.75" x14ac:dyDescent="0.25">
      <c r="A99" s="24"/>
    </row>
    <row r="100" spans="1:10" ht="15.75" x14ac:dyDescent="0.25">
      <c r="A100" s="24"/>
    </row>
    <row r="101" spans="1:10" ht="15.75" x14ac:dyDescent="0.25">
      <c r="A101" s="24"/>
    </row>
    <row r="102" spans="1:10" ht="20.25" x14ac:dyDescent="0.3">
      <c r="A102" s="21"/>
      <c r="B102" s="21"/>
    </row>
    <row r="103" spans="1:10" ht="15.75" x14ac:dyDescent="0.25">
      <c r="A103" s="27"/>
      <c r="B103" s="27"/>
    </row>
    <row r="104" spans="1:10" ht="15.75" x14ac:dyDescent="0.25">
      <c r="A104" s="27"/>
    </row>
    <row r="105" spans="1:10" ht="15.75" x14ac:dyDescent="0.25">
      <c r="A105" s="28"/>
    </row>
    <row r="106" spans="1:10" ht="15.75" x14ac:dyDescent="0.25">
      <c r="A106" s="24"/>
      <c r="J106" s="12">
        <v>7500</v>
      </c>
    </row>
    <row r="107" spans="1:10" ht="15.75" x14ac:dyDescent="0.25">
      <c r="A107" s="24"/>
      <c r="B107" s="12"/>
      <c r="I107" s="12"/>
    </row>
    <row r="108" spans="1:10" ht="15.75" x14ac:dyDescent="0.25">
      <c r="A108" s="24"/>
      <c r="B108" s="12"/>
      <c r="I108" s="12"/>
    </row>
    <row r="109" spans="1:10" ht="15.75" x14ac:dyDescent="0.25">
      <c r="A109" s="24"/>
      <c r="B109" s="12"/>
      <c r="H109" s="12"/>
    </row>
    <row r="110" spans="1:10" ht="15.75" x14ac:dyDescent="0.25">
      <c r="A110" s="24"/>
      <c r="H110" s="12"/>
    </row>
    <row r="111" spans="1:10" ht="15.75" x14ac:dyDescent="0.25">
      <c r="A111" s="24"/>
      <c r="I111" s="12"/>
    </row>
    <row r="112" spans="1:10" ht="15.75" x14ac:dyDescent="0.25">
      <c r="A112" s="24"/>
      <c r="G112" s="12"/>
    </row>
    <row r="113" spans="1:9" ht="15.75" x14ac:dyDescent="0.25">
      <c r="A113" s="24"/>
    </row>
    <row r="114" spans="1:9" ht="15.75" x14ac:dyDescent="0.25">
      <c r="A114" s="23"/>
      <c r="I114" s="19"/>
    </row>
    <row r="115" spans="1:9" ht="15.75" x14ac:dyDescent="0.25">
      <c r="A115" s="23"/>
    </row>
    <row r="116" spans="1:9" ht="15.75" x14ac:dyDescent="0.25">
      <c r="A116" s="23"/>
    </row>
    <row r="117" spans="1:9" ht="15.75" x14ac:dyDescent="0.25">
      <c r="A117" s="28"/>
    </row>
    <row r="118" spans="1:9" ht="15.75" x14ac:dyDescent="0.25">
      <c r="A118" s="23"/>
    </row>
    <row r="119" spans="1:9" ht="15.75" x14ac:dyDescent="0.25">
      <c r="A119" s="24"/>
      <c r="I119" s="12"/>
    </row>
    <row r="120" spans="1:9" ht="15.75" x14ac:dyDescent="0.25">
      <c r="A120" s="24"/>
      <c r="H120" s="12"/>
    </row>
    <row r="121" spans="1:9" ht="15.75" x14ac:dyDescent="0.25">
      <c r="A121" s="24"/>
      <c r="I121" s="12"/>
    </row>
    <row r="122" spans="1:9" ht="15.75" x14ac:dyDescent="0.25">
      <c r="A122" s="24"/>
      <c r="I122" s="12"/>
    </row>
    <row r="123" spans="1:9" ht="15.75" x14ac:dyDescent="0.25">
      <c r="A123" s="24"/>
      <c r="I123" s="12"/>
    </row>
    <row r="124" spans="1:9" ht="15.75" x14ac:dyDescent="0.25">
      <c r="A124" s="24"/>
      <c r="I124" s="12"/>
    </row>
    <row r="125" spans="1:9" ht="15.75" x14ac:dyDescent="0.25">
      <c r="A125" s="24"/>
      <c r="H125" s="12"/>
    </row>
    <row r="126" spans="1:9" ht="15.75" x14ac:dyDescent="0.25">
      <c r="A126" s="24"/>
      <c r="I126" s="12"/>
    </row>
    <row r="127" spans="1:9" ht="15.75" x14ac:dyDescent="0.25">
      <c r="A127" s="24"/>
      <c r="I127" s="12"/>
    </row>
    <row r="128" spans="1:9" ht="15.75" x14ac:dyDescent="0.25">
      <c r="A128" s="24"/>
      <c r="I128" s="12"/>
    </row>
    <row r="129" spans="1:9" ht="15.75" x14ac:dyDescent="0.25">
      <c r="A129" s="24"/>
    </row>
    <row r="130" spans="1:9" ht="15.75" x14ac:dyDescent="0.25">
      <c r="A130" s="23"/>
      <c r="I130" s="14"/>
    </row>
    <row r="131" spans="1:9" ht="15.75" x14ac:dyDescent="0.25">
      <c r="A131" s="23"/>
    </row>
    <row r="132" spans="1:9" ht="15.75" x14ac:dyDescent="0.25">
      <c r="A132" s="23"/>
    </row>
    <row r="133" spans="1:9" ht="15.75" x14ac:dyDescent="0.25">
      <c r="A133" s="28"/>
    </row>
    <row r="134" spans="1:9" ht="15.75" x14ac:dyDescent="0.25">
      <c r="A134" s="23"/>
    </row>
    <row r="135" spans="1:9" ht="15.75" x14ac:dyDescent="0.25">
      <c r="A135" s="24"/>
      <c r="I135" s="20"/>
    </row>
    <row r="136" spans="1:9" ht="15.75" x14ac:dyDescent="0.25">
      <c r="A136" s="24"/>
    </row>
    <row r="137" spans="1:9" ht="15.75" x14ac:dyDescent="0.25">
      <c r="A137" s="24"/>
      <c r="B137" s="12"/>
    </row>
    <row r="138" spans="1:9" ht="15.75" x14ac:dyDescent="0.25">
      <c r="A138" s="24"/>
      <c r="I138" s="12"/>
    </row>
    <row r="139" spans="1:9" ht="15.75" x14ac:dyDescent="0.25">
      <c r="A139" s="24"/>
    </row>
    <row r="140" spans="1:9" ht="15.75" x14ac:dyDescent="0.25">
      <c r="A140" s="24"/>
      <c r="I140" s="20"/>
    </row>
    <row r="141" spans="1:9" ht="15.75" x14ac:dyDescent="0.25">
      <c r="A141" s="23"/>
    </row>
    <row r="142" spans="1:9" ht="15.75" x14ac:dyDescent="0.25">
      <c r="A142" s="24"/>
    </row>
  </sheetData>
  <mergeCells count="2">
    <mergeCell ref="A31:D31"/>
    <mergeCell ref="A26:D2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pane ySplit="4" topLeftCell="A5" activePane="bottomLeft" state="frozen"/>
      <selection pane="bottomLeft" activeCell="G33" sqref="G33"/>
    </sheetView>
  </sheetViews>
  <sheetFormatPr defaultRowHeight="12.75" x14ac:dyDescent="0.2"/>
  <cols>
    <col min="1" max="1" width="6.42578125" bestFit="1" customWidth="1"/>
    <col min="2" max="2" width="10.140625" style="5" bestFit="1" customWidth="1"/>
    <col min="3" max="3" width="36.7109375" bestFit="1" customWidth="1"/>
    <col min="4" max="4" width="11.28515625" style="1" bestFit="1" customWidth="1"/>
    <col min="5" max="5" width="11" style="1" bestFit="1" customWidth="1"/>
    <col min="6" max="6" width="11.140625" style="1" bestFit="1" customWidth="1"/>
    <col min="7" max="9" width="11" style="1" bestFit="1" customWidth="1"/>
    <col min="10" max="10" width="12.42578125" style="1" customWidth="1"/>
    <col min="11" max="11" width="11" style="8" bestFit="1" customWidth="1"/>
    <col min="12" max="12" width="12.85546875" style="9" bestFit="1" customWidth="1"/>
  </cols>
  <sheetData>
    <row r="1" spans="1:12" ht="15.75" x14ac:dyDescent="0.25">
      <c r="A1" s="122"/>
      <c r="B1" s="120"/>
      <c r="C1" s="121"/>
      <c r="D1" s="123"/>
      <c r="E1" s="123" t="s">
        <v>212</v>
      </c>
      <c r="F1" s="123"/>
      <c r="G1" s="123"/>
      <c r="H1" s="124"/>
      <c r="I1" s="124"/>
      <c r="J1" s="124"/>
      <c r="K1" s="125"/>
      <c r="L1" s="126"/>
    </row>
    <row r="2" spans="1:12" ht="16.5" thickBot="1" x14ac:dyDescent="0.3">
      <c r="A2" s="122"/>
      <c r="B2" s="120"/>
      <c r="C2" s="121"/>
      <c r="D2" s="123"/>
      <c r="E2" s="123"/>
      <c r="F2" s="123"/>
      <c r="G2" s="123"/>
      <c r="H2" s="124"/>
      <c r="I2" s="124"/>
      <c r="J2" s="124"/>
      <c r="K2" s="125"/>
      <c r="L2" s="126"/>
    </row>
    <row r="3" spans="1:12" ht="30" x14ac:dyDescent="0.25">
      <c r="A3" s="128" t="s">
        <v>6</v>
      </c>
      <c r="B3" s="127"/>
      <c r="C3" s="128"/>
      <c r="D3" s="129" t="s">
        <v>12</v>
      </c>
      <c r="E3" s="130"/>
      <c r="F3" s="129" t="s">
        <v>49</v>
      </c>
      <c r="G3" s="131" t="s">
        <v>13</v>
      </c>
      <c r="H3" s="129"/>
      <c r="I3" s="182" t="s">
        <v>215</v>
      </c>
      <c r="J3" s="129"/>
      <c r="K3" s="132"/>
      <c r="L3" s="133"/>
    </row>
    <row r="4" spans="1:12" ht="33" customHeight="1" thickBot="1" x14ac:dyDescent="0.3">
      <c r="A4" s="135" t="s">
        <v>7</v>
      </c>
      <c r="B4" s="134" t="s">
        <v>0</v>
      </c>
      <c r="C4" s="135" t="s">
        <v>1</v>
      </c>
      <c r="D4" s="136" t="s">
        <v>16</v>
      </c>
      <c r="E4" s="137" t="s">
        <v>2</v>
      </c>
      <c r="F4" s="136" t="s">
        <v>50</v>
      </c>
      <c r="G4" s="138" t="s">
        <v>14</v>
      </c>
      <c r="H4" s="136" t="s">
        <v>15</v>
      </c>
      <c r="I4" s="183" t="s">
        <v>18</v>
      </c>
      <c r="J4" s="136" t="s">
        <v>10</v>
      </c>
      <c r="K4" s="139" t="s">
        <v>3</v>
      </c>
      <c r="L4" s="140" t="s">
        <v>4</v>
      </c>
    </row>
    <row r="5" spans="1:12" ht="15" x14ac:dyDescent="0.2">
      <c r="A5" s="142">
        <v>613</v>
      </c>
      <c r="B5" s="141" t="s">
        <v>163</v>
      </c>
      <c r="C5" s="142" t="s">
        <v>99</v>
      </c>
      <c r="D5" s="143"/>
      <c r="E5" s="143"/>
      <c r="F5" s="143"/>
      <c r="G5" s="143"/>
      <c r="H5" s="143"/>
      <c r="I5" s="143"/>
      <c r="J5" s="143">
        <v>48</v>
      </c>
      <c r="K5" s="144"/>
      <c r="L5" s="145">
        <f t="shared" ref="L5:L26" si="0">SUM(D5:K5)</f>
        <v>48</v>
      </c>
    </row>
    <row r="6" spans="1:12" ht="15" x14ac:dyDescent="0.2">
      <c r="A6" s="142">
        <v>615</v>
      </c>
      <c r="B6" s="141" t="s">
        <v>163</v>
      </c>
      <c r="C6" s="142" t="s">
        <v>143</v>
      </c>
      <c r="D6" s="143"/>
      <c r="E6" s="143"/>
      <c r="F6" s="143"/>
      <c r="G6" s="143"/>
      <c r="H6" s="143"/>
      <c r="I6" s="143"/>
      <c r="J6" s="143">
        <v>50</v>
      </c>
      <c r="K6" s="144"/>
      <c r="L6" s="145">
        <f t="shared" si="0"/>
        <v>50</v>
      </c>
    </row>
    <row r="7" spans="1:12" s="41" customFormat="1" ht="15" x14ac:dyDescent="0.2">
      <c r="A7" s="146">
        <v>616</v>
      </c>
      <c r="B7" s="141" t="s">
        <v>163</v>
      </c>
      <c r="C7" s="146" t="s">
        <v>150</v>
      </c>
      <c r="D7" s="143"/>
      <c r="E7" s="143"/>
      <c r="F7" s="143"/>
      <c r="G7" s="143"/>
      <c r="H7" s="143"/>
      <c r="I7" s="143"/>
      <c r="J7" s="143">
        <v>10.5</v>
      </c>
      <c r="K7" s="144">
        <v>2.1</v>
      </c>
      <c r="L7" s="145">
        <f t="shared" si="0"/>
        <v>12.6</v>
      </c>
    </row>
    <row r="8" spans="1:12" s="41" customFormat="1" ht="15" x14ac:dyDescent="0.2">
      <c r="A8" s="146">
        <v>617</v>
      </c>
      <c r="B8" s="141" t="s">
        <v>163</v>
      </c>
      <c r="C8" s="146" t="s">
        <v>101</v>
      </c>
      <c r="D8" s="143"/>
      <c r="E8" s="143"/>
      <c r="F8" s="143">
        <v>65</v>
      </c>
      <c r="G8" s="143"/>
      <c r="H8" s="143"/>
      <c r="I8" s="143"/>
      <c r="J8" s="143"/>
      <c r="K8" s="144"/>
      <c r="L8" s="145">
        <f t="shared" si="0"/>
        <v>65</v>
      </c>
    </row>
    <row r="9" spans="1:12" ht="15" x14ac:dyDescent="0.2">
      <c r="A9" s="146">
        <v>618</v>
      </c>
      <c r="B9" s="141" t="s">
        <v>163</v>
      </c>
      <c r="C9" s="146" t="s">
        <v>100</v>
      </c>
      <c r="D9" s="143">
        <v>260.5</v>
      </c>
      <c r="E9" s="143">
        <v>92.4</v>
      </c>
      <c r="F9" s="143"/>
      <c r="G9" s="143"/>
      <c r="H9" s="143"/>
      <c r="I9" s="143"/>
      <c r="J9" s="143"/>
      <c r="K9" s="144"/>
      <c r="L9" s="145">
        <f t="shared" si="0"/>
        <v>352.9</v>
      </c>
    </row>
    <row r="10" spans="1:12" ht="15" x14ac:dyDescent="0.2">
      <c r="A10" s="146">
        <v>620</v>
      </c>
      <c r="B10" s="141" t="s">
        <v>163</v>
      </c>
      <c r="C10" s="146" t="s">
        <v>164</v>
      </c>
      <c r="D10" s="143"/>
      <c r="E10" s="143"/>
      <c r="F10" s="143"/>
      <c r="G10" s="143"/>
      <c r="H10" s="143"/>
      <c r="I10" s="143">
        <v>50</v>
      </c>
      <c r="J10" s="143"/>
      <c r="K10" s="144"/>
      <c r="L10" s="145">
        <f t="shared" si="0"/>
        <v>50</v>
      </c>
    </row>
    <row r="11" spans="1:12" ht="15" x14ac:dyDescent="0.2">
      <c r="A11" s="147">
        <v>621</v>
      </c>
      <c r="B11" s="141" t="s">
        <v>163</v>
      </c>
      <c r="C11" s="147" t="s">
        <v>165</v>
      </c>
      <c r="D11" s="143"/>
      <c r="E11" s="143"/>
      <c r="F11" s="143"/>
      <c r="G11" s="143"/>
      <c r="H11" s="143">
        <v>421.27</v>
      </c>
      <c r="I11" s="143"/>
      <c r="J11" s="143"/>
      <c r="K11" s="144"/>
      <c r="L11" s="145">
        <f t="shared" si="0"/>
        <v>421.27</v>
      </c>
    </row>
    <row r="12" spans="1:12" ht="15" x14ac:dyDescent="0.2">
      <c r="A12" s="142">
        <v>623</v>
      </c>
      <c r="B12" s="141" t="s">
        <v>176</v>
      </c>
      <c r="C12" s="142" t="s">
        <v>100</v>
      </c>
      <c r="D12" s="143">
        <v>157.5</v>
      </c>
      <c r="E12" s="143">
        <v>76.8</v>
      </c>
      <c r="F12" s="143"/>
      <c r="G12" s="143"/>
      <c r="H12" s="143"/>
      <c r="I12" s="143"/>
      <c r="J12" s="143"/>
      <c r="K12" s="144"/>
      <c r="L12" s="145">
        <f t="shared" si="0"/>
        <v>234.3</v>
      </c>
    </row>
    <row r="13" spans="1:12" ht="15" x14ac:dyDescent="0.2">
      <c r="A13" s="146">
        <v>624</v>
      </c>
      <c r="B13" s="141" t="s">
        <v>176</v>
      </c>
      <c r="C13" s="146" t="s">
        <v>150</v>
      </c>
      <c r="D13" s="143"/>
      <c r="E13" s="143"/>
      <c r="F13" s="143"/>
      <c r="G13" s="143"/>
      <c r="H13" s="143"/>
      <c r="I13" s="143"/>
      <c r="J13" s="143">
        <v>20.100000000000001</v>
      </c>
      <c r="K13" s="144">
        <v>4.0199999999999996</v>
      </c>
      <c r="L13" s="145">
        <f t="shared" si="0"/>
        <v>24.12</v>
      </c>
    </row>
    <row r="14" spans="1:12" ht="15" x14ac:dyDescent="0.2">
      <c r="A14" s="146">
        <v>625</v>
      </c>
      <c r="B14" s="141" t="s">
        <v>176</v>
      </c>
      <c r="C14" s="146" t="s">
        <v>102</v>
      </c>
      <c r="D14" s="143"/>
      <c r="E14" s="143"/>
      <c r="F14" s="143"/>
      <c r="G14" s="143"/>
      <c r="H14" s="143"/>
      <c r="I14" s="143"/>
      <c r="J14" s="143">
        <v>48.1</v>
      </c>
      <c r="K14" s="144">
        <v>9.6199999999999992</v>
      </c>
      <c r="L14" s="145">
        <f t="shared" si="0"/>
        <v>57.72</v>
      </c>
    </row>
    <row r="15" spans="1:12" ht="15" x14ac:dyDescent="0.2">
      <c r="A15" s="147">
        <v>626</v>
      </c>
      <c r="B15" s="141" t="s">
        <v>176</v>
      </c>
      <c r="C15" s="147" t="s">
        <v>174</v>
      </c>
      <c r="D15" s="143"/>
      <c r="E15" s="143"/>
      <c r="F15" s="143"/>
      <c r="G15" s="143"/>
      <c r="H15" s="143"/>
      <c r="I15" s="143"/>
      <c r="J15" s="143">
        <v>40</v>
      </c>
      <c r="K15" s="144"/>
      <c r="L15" s="145">
        <f t="shared" si="0"/>
        <v>40</v>
      </c>
    </row>
    <row r="16" spans="1:12" s="41" customFormat="1" ht="15" x14ac:dyDescent="0.2">
      <c r="A16" s="147">
        <v>627</v>
      </c>
      <c r="B16" s="141" t="s">
        <v>176</v>
      </c>
      <c r="C16" s="147" t="s">
        <v>145</v>
      </c>
      <c r="D16" s="143"/>
      <c r="E16" s="143"/>
      <c r="F16" s="143"/>
      <c r="G16" s="143"/>
      <c r="H16" s="143"/>
      <c r="I16" s="143">
        <v>212.81</v>
      </c>
      <c r="J16" s="144"/>
      <c r="K16" s="144"/>
      <c r="L16" s="145">
        <f t="shared" si="0"/>
        <v>212.81</v>
      </c>
    </row>
    <row r="17" spans="1:12" ht="15" x14ac:dyDescent="0.2">
      <c r="A17" s="147">
        <v>629</v>
      </c>
      <c r="B17" s="141" t="s">
        <v>176</v>
      </c>
      <c r="C17" s="147" t="s">
        <v>175</v>
      </c>
      <c r="D17" s="143"/>
      <c r="E17" s="143"/>
      <c r="F17" s="143"/>
      <c r="G17" s="143"/>
      <c r="H17" s="143"/>
      <c r="I17" s="143">
        <v>438.15</v>
      </c>
      <c r="J17" s="144"/>
      <c r="K17" s="144"/>
      <c r="L17" s="145">
        <f t="shared" si="0"/>
        <v>438.15</v>
      </c>
    </row>
    <row r="18" spans="1:12" ht="15" x14ac:dyDescent="0.2">
      <c r="A18" s="146">
        <v>630</v>
      </c>
      <c r="B18" s="141" t="s">
        <v>177</v>
      </c>
      <c r="C18" s="146" t="s">
        <v>100</v>
      </c>
      <c r="D18" s="143">
        <v>195</v>
      </c>
      <c r="E18" s="143">
        <v>73.8</v>
      </c>
      <c r="F18" s="143"/>
      <c r="G18" s="143"/>
      <c r="H18" s="143"/>
      <c r="I18" s="143"/>
      <c r="J18" s="143"/>
      <c r="K18" s="144"/>
      <c r="L18" s="145">
        <f t="shared" si="0"/>
        <v>268.8</v>
      </c>
    </row>
    <row r="19" spans="1:12" ht="15" x14ac:dyDescent="0.2">
      <c r="A19" s="146">
        <v>631</v>
      </c>
      <c r="B19" s="141" t="s">
        <v>177</v>
      </c>
      <c r="C19" s="146" t="s">
        <v>150</v>
      </c>
      <c r="D19" s="143"/>
      <c r="E19" s="143"/>
      <c r="F19" s="143"/>
      <c r="G19" s="143"/>
      <c r="H19" s="143"/>
      <c r="I19" s="143"/>
      <c r="J19" s="143">
        <v>15</v>
      </c>
      <c r="K19" s="144">
        <v>3</v>
      </c>
      <c r="L19" s="145">
        <f t="shared" si="0"/>
        <v>18</v>
      </c>
    </row>
    <row r="20" spans="1:12" ht="15" x14ac:dyDescent="0.2">
      <c r="A20" s="146">
        <v>632</v>
      </c>
      <c r="B20" s="141" t="s">
        <v>177</v>
      </c>
      <c r="C20" s="146" t="s">
        <v>174</v>
      </c>
      <c r="D20" s="143"/>
      <c r="E20" s="143"/>
      <c r="F20" s="143"/>
      <c r="G20" s="143"/>
      <c r="H20" s="143"/>
      <c r="I20" s="143"/>
      <c r="J20" s="143">
        <v>20</v>
      </c>
      <c r="K20" s="144"/>
      <c r="L20" s="145">
        <f t="shared" si="0"/>
        <v>20</v>
      </c>
    </row>
    <row r="21" spans="1:12" s="41" customFormat="1" ht="15" x14ac:dyDescent="0.2">
      <c r="A21" s="142">
        <v>633</v>
      </c>
      <c r="B21" s="141" t="s">
        <v>178</v>
      </c>
      <c r="C21" s="142" t="s">
        <v>150</v>
      </c>
      <c r="D21" s="143"/>
      <c r="E21" s="143"/>
      <c r="F21" s="143"/>
      <c r="G21" s="143"/>
      <c r="H21" s="143"/>
      <c r="I21" s="143"/>
      <c r="J21" s="143">
        <v>25</v>
      </c>
      <c r="K21" s="144">
        <v>5</v>
      </c>
      <c r="L21" s="145">
        <f t="shared" si="0"/>
        <v>30</v>
      </c>
    </row>
    <row r="22" spans="1:12" s="176" customFormat="1" ht="15" x14ac:dyDescent="0.2">
      <c r="A22" s="177">
        <v>634</v>
      </c>
      <c r="B22" s="178" t="s">
        <v>178</v>
      </c>
      <c r="C22" s="177" t="s">
        <v>152</v>
      </c>
      <c r="D22" s="173"/>
      <c r="E22" s="173"/>
      <c r="F22" s="173"/>
      <c r="G22" s="173"/>
      <c r="H22" s="173"/>
      <c r="I22" s="173"/>
      <c r="J22" s="173">
        <v>20</v>
      </c>
      <c r="K22" s="174"/>
      <c r="L22" s="175">
        <f t="shared" si="0"/>
        <v>20</v>
      </c>
    </row>
    <row r="23" spans="1:12" s="176" customFormat="1" ht="15" x14ac:dyDescent="0.2">
      <c r="A23" s="171">
        <v>635</v>
      </c>
      <c r="B23" s="172" t="s">
        <v>178</v>
      </c>
      <c r="C23" s="171" t="s">
        <v>101</v>
      </c>
      <c r="D23" s="173"/>
      <c r="E23" s="173"/>
      <c r="F23" s="173">
        <v>5</v>
      </c>
      <c r="G23" s="173"/>
      <c r="H23" s="173"/>
      <c r="I23" s="173"/>
      <c r="J23" s="173"/>
      <c r="K23" s="174"/>
      <c r="L23" s="175">
        <f t="shared" si="0"/>
        <v>5</v>
      </c>
    </row>
    <row r="24" spans="1:12" s="176" customFormat="1" ht="15" x14ac:dyDescent="0.2">
      <c r="A24" s="171">
        <v>636</v>
      </c>
      <c r="B24" s="172" t="s">
        <v>178</v>
      </c>
      <c r="C24" s="171" t="s">
        <v>100</v>
      </c>
      <c r="D24" s="173">
        <v>190</v>
      </c>
      <c r="E24" s="173">
        <v>85.22</v>
      </c>
      <c r="F24" s="173"/>
      <c r="G24" s="173"/>
      <c r="H24" s="173"/>
      <c r="I24" s="173"/>
      <c r="J24" s="174"/>
      <c r="K24" s="174"/>
      <c r="L24" s="175">
        <f t="shared" si="0"/>
        <v>275.22000000000003</v>
      </c>
    </row>
    <row r="25" spans="1:12" s="176" customFormat="1" ht="15" x14ac:dyDescent="0.2">
      <c r="A25" s="171">
        <v>637</v>
      </c>
      <c r="B25" s="172" t="s">
        <v>178</v>
      </c>
      <c r="C25" s="171" t="s">
        <v>179</v>
      </c>
      <c r="D25" s="173"/>
      <c r="E25" s="173"/>
      <c r="F25" s="173"/>
      <c r="G25" s="173">
        <v>120</v>
      </c>
      <c r="H25" s="173"/>
      <c r="I25" s="173"/>
      <c r="J25" s="173"/>
      <c r="K25" s="174"/>
      <c r="L25" s="175">
        <f t="shared" si="0"/>
        <v>120</v>
      </c>
    </row>
    <row r="26" spans="1:12" s="176" customFormat="1" ht="15" x14ac:dyDescent="0.2">
      <c r="A26" s="171" t="s">
        <v>146</v>
      </c>
      <c r="B26" s="172" t="s">
        <v>178</v>
      </c>
      <c r="C26" s="171" t="s">
        <v>138</v>
      </c>
      <c r="D26" s="173"/>
      <c r="E26" s="173"/>
      <c r="F26" s="173"/>
      <c r="G26" s="173"/>
      <c r="H26" s="173"/>
      <c r="I26" s="173"/>
      <c r="J26" s="174">
        <v>35</v>
      </c>
      <c r="K26" s="174"/>
      <c r="L26" s="175">
        <f t="shared" si="0"/>
        <v>35</v>
      </c>
    </row>
    <row r="27" spans="1:12" s="10" customFormat="1" ht="16.5" thickBot="1" x14ac:dyDescent="0.3">
      <c r="A27" s="170"/>
      <c r="B27" s="148"/>
      <c r="C27" s="149" t="s">
        <v>5</v>
      </c>
      <c r="D27" s="150">
        <f t="shared" ref="D27:L27" si="1">SUM(D5:D26)</f>
        <v>803</v>
      </c>
      <c r="E27" s="150">
        <f t="shared" si="1"/>
        <v>328.22</v>
      </c>
      <c r="F27" s="150">
        <f t="shared" si="1"/>
        <v>70</v>
      </c>
      <c r="G27" s="150">
        <f t="shared" si="1"/>
        <v>120</v>
      </c>
      <c r="H27" s="150">
        <f t="shared" si="1"/>
        <v>421.27</v>
      </c>
      <c r="I27" s="150">
        <f t="shared" si="1"/>
        <v>700.96</v>
      </c>
      <c r="J27" s="150">
        <f t="shared" si="1"/>
        <v>331.7</v>
      </c>
      <c r="K27" s="151">
        <f t="shared" si="1"/>
        <v>23.74</v>
      </c>
      <c r="L27" s="180">
        <f t="shared" si="1"/>
        <v>2798.8900000000003</v>
      </c>
    </row>
    <row r="28" spans="1:12" ht="15" x14ac:dyDescent="0.2">
      <c r="A28" s="119"/>
      <c r="B28" s="152"/>
      <c r="C28" s="119"/>
      <c r="D28" s="143"/>
      <c r="E28" s="143"/>
      <c r="F28" s="143"/>
      <c r="G28" s="143"/>
      <c r="H28" s="143"/>
      <c r="I28" s="143"/>
      <c r="J28" s="143"/>
      <c r="K28" s="144"/>
      <c r="L28" s="145"/>
    </row>
    <row r="29" spans="1:12" ht="15" x14ac:dyDescent="0.2">
      <c r="A29" s="119"/>
      <c r="B29" s="152"/>
      <c r="C29" s="119"/>
      <c r="D29" s="143"/>
      <c r="E29" s="143"/>
      <c r="F29" s="143"/>
      <c r="G29" s="143"/>
      <c r="H29" s="143"/>
      <c r="I29" s="143"/>
      <c r="J29" s="143"/>
      <c r="K29" s="144"/>
      <c r="L29" s="145"/>
    </row>
    <row r="31" spans="1:12" x14ac:dyDescent="0.2">
      <c r="A31" s="41"/>
      <c r="C31" s="7"/>
    </row>
    <row r="35" spans="1:12" x14ac:dyDescent="0.2">
      <c r="A35" s="53"/>
      <c r="B35" s="52"/>
      <c r="C35" s="53"/>
      <c r="D35" s="54"/>
      <c r="E35" s="54"/>
      <c r="F35" s="54"/>
      <c r="G35" s="54"/>
      <c r="H35" s="54"/>
      <c r="I35" s="54"/>
      <c r="J35" s="54"/>
      <c r="K35" s="55"/>
      <c r="L35" s="56"/>
    </row>
    <row r="36" spans="1:12" x14ac:dyDescent="0.2">
      <c r="A36" s="53"/>
      <c r="B36" s="52"/>
      <c r="C36" s="53"/>
      <c r="D36" s="54"/>
      <c r="E36" s="54"/>
      <c r="F36" s="54"/>
      <c r="G36" s="54"/>
      <c r="H36" s="54"/>
      <c r="I36" s="54"/>
      <c r="J36" s="54"/>
      <c r="K36" s="55"/>
      <c r="L36" s="56"/>
    </row>
    <row r="37" spans="1:12" x14ac:dyDescent="0.2">
      <c r="A37" s="53"/>
      <c r="B37" s="52"/>
      <c r="C37" s="53"/>
      <c r="D37" s="54"/>
      <c r="E37" s="54"/>
      <c r="F37" s="54"/>
      <c r="G37" s="54"/>
      <c r="H37" s="54"/>
      <c r="I37" s="54"/>
      <c r="J37" s="54"/>
      <c r="K37" s="55"/>
      <c r="L37" s="56"/>
    </row>
  </sheetData>
  <sortState ref="A5:U26">
    <sortCondition ref="A5:A26"/>
  </sortState>
  <phoneticPr fontId="2" type="noConversion"/>
  <printOptions gridLines="1"/>
  <pageMargins left="0.25" right="0.25" top="0.75" bottom="0.75" header="0.3" footer="0.3"/>
  <pageSetup scale="70" orientation="landscape" horizontalDpi="300" verticalDpi="300" r:id="rId1"/>
  <headerFooter alignWithMargins="0">
    <oddHeader>&amp;F</oddHeader>
    <oddFooter>&amp;L&amp;D&amp;T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2" workbookViewId="0">
      <selection activeCell="B40" sqref="B40"/>
    </sheetView>
  </sheetViews>
  <sheetFormatPr defaultRowHeight="12.75" x14ac:dyDescent="0.2"/>
  <cols>
    <col min="1" max="1" width="57.85546875" customWidth="1"/>
    <col min="2" max="2" width="9.28515625" bestFit="1" customWidth="1"/>
  </cols>
  <sheetData>
    <row r="1" spans="1:3" x14ac:dyDescent="0.2">
      <c r="A1" s="2" t="s">
        <v>19</v>
      </c>
      <c r="B1" s="3" t="s">
        <v>103</v>
      </c>
    </row>
    <row r="2" spans="1:3" x14ac:dyDescent="0.2">
      <c r="A2" s="2" t="s">
        <v>45</v>
      </c>
    </row>
    <row r="3" spans="1:3" x14ac:dyDescent="0.2">
      <c r="A3" s="2" t="s">
        <v>196</v>
      </c>
    </row>
    <row r="6" spans="1:3" ht="15.75" x14ac:dyDescent="0.25">
      <c r="A6" s="47" t="s">
        <v>46</v>
      </c>
      <c r="B6" s="46"/>
    </row>
    <row r="7" spans="1:3" ht="15.75" x14ac:dyDescent="0.25">
      <c r="A7" s="47"/>
      <c r="B7" s="46"/>
    </row>
    <row r="8" spans="1:3" x14ac:dyDescent="0.2">
      <c r="A8" s="3"/>
      <c r="B8" s="3"/>
      <c r="C8" s="3"/>
    </row>
    <row r="9" spans="1:3" x14ac:dyDescent="0.2">
      <c r="A9" s="3"/>
    </row>
    <row r="10" spans="1:3" x14ac:dyDescent="0.2">
      <c r="A10" s="3" t="s">
        <v>197</v>
      </c>
      <c r="B10" s="48" t="s">
        <v>21</v>
      </c>
      <c r="C10" s="48" t="s">
        <v>21</v>
      </c>
    </row>
    <row r="11" spans="1:3" x14ac:dyDescent="0.2">
      <c r="A11" s="41" t="s">
        <v>43</v>
      </c>
      <c r="B11" s="155">
        <v>9251.41</v>
      </c>
    </row>
    <row r="12" spans="1:3" x14ac:dyDescent="0.2">
      <c r="A12" s="41" t="s">
        <v>44</v>
      </c>
      <c r="B12" s="71">
        <v>2049.61</v>
      </c>
    </row>
    <row r="13" spans="1:3" ht="13.5" thickBot="1" x14ac:dyDescent="0.25">
      <c r="C13" s="72">
        <f>B11+B12</f>
        <v>11301.02</v>
      </c>
    </row>
    <row r="14" spans="1:3" ht="13.5" thickTop="1" x14ac:dyDescent="0.2"/>
    <row r="15" spans="1:3" x14ac:dyDescent="0.2">
      <c r="A15" t="s">
        <v>104</v>
      </c>
      <c r="B15" s="1">
        <v>0</v>
      </c>
    </row>
    <row r="16" spans="1:3" x14ac:dyDescent="0.2">
      <c r="A16" s="41" t="s">
        <v>198</v>
      </c>
      <c r="B16" s="1">
        <v>0</v>
      </c>
    </row>
    <row r="17" spans="1:3" x14ac:dyDescent="0.2">
      <c r="A17" s="41" t="s">
        <v>199</v>
      </c>
      <c r="B17" s="73"/>
      <c r="C17" s="73"/>
    </row>
    <row r="18" spans="1:3" x14ac:dyDescent="0.2">
      <c r="A18" s="41" t="s">
        <v>200</v>
      </c>
      <c r="C18">
        <v>0</v>
      </c>
    </row>
    <row r="20" spans="1:3" ht="13.5" thickBot="1" x14ac:dyDescent="0.25">
      <c r="A20" s="41" t="s">
        <v>201</v>
      </c>
      <c r="C20" s="72">
        <f>C13-B15-B16</f>
        <v>11301.02</v>
      </c>
    </row>
    <row r="21" spans="1:3" ht="13.5" thickTop="1" x14ac:dyDescent="0.2"/>
    <row r="23" spans="1:3" x14ac:dyDescent="0.2">
      <c r="A23" s="3" t="s">
        <v>105</v>
      </c>
      <c r="B23" s="3"/>
      <c r="C23" s="3"/>
    </row>
    <row r="25" spans="1:3" x14ac:dyDescent="0.2">
      <c r="A25" s="3" t="s">
        <v>47</v>
      </c>
    </row>
    <row r="26" spans="1:3" x14ac:dyDescent="0.2">
      <c r="A26" s="41" t="s">
        <v>202</v>
      </c>
      <c r="C26" s="49">
        <v>7750.14</v>
      </c>
    </row>
    <row r="27" spans="1:3" x14ac:dyDescent="0.2">
      <c r="A27" s="41" t="s">
        <v>203</v>
      </c>
      <c r="C27" s="49">
        <v>6349.77</v>
      </c>
    </row>
    <row r="28" spans="1:3" x14ac:dyDescent="0.2">
      <c r="A28" s="41" t="s">
        <v>204</v>
      </c>
      <c r="C28" s="49">
        <v>2798.89</v>
      </c>
    </row>
    <row r="30" spans="1:3" ht="13.5" thickBot="1" x14ac:dyDescent="0.25">
      <c r="A30" s="41" t="s">
        <v>225</v>
      </c>
      <c r="C30" s="72">
        <f>C26+C27-C28</f>
        <v>11301.02</v>
      </c>
    </row>
    <row r="31" spans="1:3" ht="13.5" thickTop="1" x14ac:dyDescent="0.2">
      <c r="A31" s="41" t="s">
        <v>226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J36" sqref="J36"/>
    </sheetView>
  </sheetViews>
  <sheetFormatPr defaultRowHeight="12.75" x14ac:dyDescent="0.2"/>
  <cols>
    <col min="1" max="1" width="9.140625" style="6"/>
    <col min="2" max="2" width="42.5703125" bestFit="1" customWidth="1"/>
    <col min="3" max="4" width="9" style="8" customWidth="1"/>
    <col min="5" max="5" width="10.85546875" style="1" customWidth="1"/>
    <col min="6" max="6" width="9.85546875" style="1" bestFit="1" customWidth="1"/>
    <col min="7" max="7" width="9.28515625" style="1" bestFit="1" customWidth="1"/>
    <col min="8" max="8" width="9.28515625" style="8" bestFit="1" customWidth="1"/>
  </cols>
  <sheetData>
    <row r="1" spans="1:9" x14ac:dyDescent="0.2">
      <c r="A1" s="160"/>
      <c r="B1" s="39"/>
      <c r="C1" s="38"/>
      <c r="D1" s="38"/>
      <c r="E1" s="42"/>
      <c r="F1" s="42"/>
      <c r="G1" s="42"/>
      <c r="H1" s="38"/>
      <c r="I1" s="39"/>
    </row>
    <row r="2" spans="1:9" x14ac:dyDescent="0.2">
      <c r="A2" s="226" t="s">
        <v>162</v>
      </c>
      <c r="B2" s="226"/>
      <c r="C2" s="226"/>
      <c r="D2" s="226"/>
      <c r="E2" s="226"/>
      <c r="F2" s="226"/>
      <c r="G2" s="226"/>
      <c r="H2" s="226"/>
      <c r="I2" s="39"/>
    </row>
    <row r="3" spans="1:9" ht="13.5" thickBot="1" x14ac:dyDescent="0.25">
      <c r="A3" s="159"/>
      <c r="B3" s="31"/>
      <c r="C3" s="37"/>
      <c r="D3" s="37"/>
      <c r="E3" s="158"/>
      <c r="F3" s="158"/>
      <c r="G3" s="32"/>
      <c r="H3" s="38"/>
      <c r="I3" s="39"/>
    </row>
    <row r="4" spans="1:9" ht="13.5" thickBot="1" x14ac:dyDescent="0.25">
      <c r="A4" s="160"/>
      <c r="B4" s="39"/>
      <c r="C4" s="38"/>
      <c r="D4" s="38"/>
      <c r="E4" s="33"/>
      <c r="F4" s="92" t="s">
        <v>3</v>
      </c>
      <c r="G4" s="33"/>
      <c r="H4" s="38"/>
      <c r="I4" s="39"/>
    </row>
    <row r="5" spans="1:9" ht="13.5" thickBot="1" x14ac:dyDescent="0.25">
      <c r="A5" s="162" t="s">
        <v>0</v>
      </c>
      <c r="B5" s="161" t="s">
        <v>8</v>
      </c>
      <c r="C5" s="164" t="s">
        <v>9</v>
      </c>
      <c r="D5" s="164" t="s">
        <v>55</v>
      </c>
      <c r="E5" s="166" t="s">
        <v>11</v>
      </c>
      <c r="F5" s="93" t="s">
        <v>17</v>
      </c>
      <c r="G5" s="165" t="s">
        <v>10</v>
      </c>
      <c r="H5" s="164" t="s">
        <v>5</v>
      </c>
      <c r="I5" s="39"/>
    </row>
    <row r="6" spans="1:9" x14ac:dyDescent="0.2">
      <c r="A6" s="169" t="s">
        <v>205</v>
      </c>
      <c r="B6" s="84" t="s">
        <v>51</v>
      </c>
      <c r="C6" s="163">
        <v>1800</v>
      </c>
      <c r="D6" s="163"/>
      <c r="E6" s="103"/>
      <c r="F6" s="103"/>
      <c r="G6" s="103"/>
      <c r="H6" s="167">
        <f t="shared" ref="H6" si="0">SUM(C6:G6)</f>
        <v>1800</v>
      </c>
      <c r="I6" s="42"/>
    </row>
    <row r="7" spans="1:9" x14ac:dyDescent="0.2">
      <c r="A7" s="96" t="s">
        <v>167</v>
      </c>
      <c r="B7" s="67" t="s">
        <v>168</v>
      </c>
      <c r="C7" s="95"/>
      <c r="D7" s="97"/>
      <c r="E7" s="95"/>
      <c r="F7" s="95"/>
      <c r="G7" s="97">
        <v>8.3000000000000007</v>
      </c>
      <c r="H7" s="98">
        <f>SUM(C7:G7)</f>
        <v>8.3000000000000007</v>
      </c>
      <c r="I7" s="1"/>
    </row>
    <row r="8" spans="1:9" x14ac:dyDescent="0.2">
      <c r="A8" s="96" t="s">
        <v>166</v>
      </c>
      <c r="B8" s="67" t="s">
        <v>101</v>
      </c>
      <c r="C8" s="95"/>
      <c r="D8" s="97"/>
      <c r="E8" s="95"/>
      <c r="F8" s="95">
        <v>136.69999999999999</v>
      </c>
      <c r="G8" s="97"/>
      <c r="H8" s="98">
        <f t="shared" ref="H8:H17" si="1">SUM(C8:G8)</f>
        <v>136.69999999999999</v>
      </c>
      <c r="I8" s="1"/>
    </row>
    <row r="9" spans="1:9" x14ac:dyDescent="0.2">
      <c r="A9" s="96" t="s">
        <v>166</v>
      </c>
      <c r="B9" s="60" t="s">
        <v>137</v>
      </c>
      <c r="C9" s="95"/>
      <c r="D9" s="95"/>
      <c r="E9" s="95"/>
      <c r="F9" s="97"/>
      <c r="G9" s="95">
        <v>286.31</v>
      </c>
      <c r="H9" s="98">
        <f t="shared" si="1"/>
        <v>286.31</v>
      </c>
      <c r="I9" s="42"/>
    </row>
    <row r="10" spans="1:9" x14ac:dyDescent="0.2">
      <c r="A10" s="104" t="s">
        <v>169</v>
      </c>
      <c r="B10" s="60" t="s">
        <v>139</v>
      </c>
      <c r="C10" s="95"/>
      <c r="D10" s="95"/>
      <c r="E10" s="95">
        <v>0.15</v>
      </c>
      <c r="F10" s="95"/>
      <c r="G10" s="97"/>
      <c r="H10" s="98">
        <f t="shared" si="1"/>
        <v>0.15</v>
      </c>
      <c r="I10" s="1"/>
    </row>
    <row r="11" spans="1:9" x14ac:dyDescent="0.2">
      <c r="A11" s="104" t="s">
        <v>171</v>
      </c>
      <c r="B11" s="60" t="s">
        <v>170</v>
      </c>
      <c r="C11" s="95"/>
      <c r="D11" s="95">
        <v>750</v>
      </c>
      <c r="E11" s="95"/>
      <c r="F11" s="95"/>
      <c r="G11" s="97"/>
      <c r="H11" s="98">
        <f>SUM(C11:G11)</f>
        <v>750</v>
      </c>
      <c r="I11" s="1"/>
    </row>
    <row r="12" spans="1:9" x14ac:dyDescent="0.2">
      <c r="A12" s="104" t="s">
        <v>172</v>
      </c>
      <c r="B12" s="60" t="s">
        <v>140</v>
      </c>
      <c r="C12" s="95"/>
      <c r="D12" s="95"/>
      <c r="E12" s="95">
        <v>0.63</v>
      </c>
      <c r="F12" s="95"/>
      <c r="G12" s="97"/>
      <c r="H12" s="98">
        <f t="shared" si="1"/>
        <v>0.63</v>
      </c>
      <c r="I12" s="1"/>
    </row>
    <row r="13" spans="1:9" x14ac:dyDescent="0.2">
      <c r="A13" s="104" t="s">
        <v>209</v>
      </c>
      <c r="B13" s="60" t="s">
        <v>54</v>
      </c>
      <c r="C13" s="95">
        <v>1800</v>
      </c>
      <c r="D13" s="95"/>
      <c r="E13" s="95"/>
      <c r="F13" s="95"/>
      <c r="G13" s="95"/>
      <c r="H13" s="98">
        <f t="shared" si="1"/>
        <v>1800</v>
      </c>
      <c r="I13" s="1"/>
    </row>
    <row r="14" spans="1:9" x14ac:dyDescent="0.2">
      <c r="A14" s="104" t="s">
        <v>208</v>
      </c>
      <c r="B14" s="60" t="s">
        <v>173</v>
      </c>
      <c r="C14" s="95"/>
      <c r="D14" s="95">
        <v>1000</v>
      </c>
      <c r="E14" s="95"/>
      <c r="F14" s="95"/>
      <c r="G14" s="95"/>
      <c r="H14" s="98">
        <f>SUM(C14:G14)</f>
        <v>1000</v>
      </c>
      <c r="I14" s="1"/>
    </row>
    <row r="15" spans="1:9" x14ac:dyDescent="0.2">
      <c r="A15" s="104" t="s">
        <v>207</v>
      </c>
      <c r="B15" s="83" t="s">
        <v>206</v>
      </c>
      <c r="C15" s="95"/>
      <c r="D15" s="95">
        <v>500</v>
      </c>
      <c r="E15" s="95"/>
      <c r="F15" s="95"/>
      <c r="G15" s="95"/>
      <c r="H15" s="98">
        <f>SUM(C15:G15)</f>
        <v>500</v>
      </c>
      <c r="I15" s="1"/>
    </row>
    <row r="16" spans="1:9" x14ac:dyDescent="0.2">
      <c r="A16" s="104" t="s">
        <v>210</v>
      </c>
      <c r="B16" s="60" t="s">
        <v>154</v>
      </c>
      <c r="C16" s="97"/>
      <c r="D16" s="97"/>
      <c r="E16" s="95">
        <v>1.1399999999999999</v>
      </c>
      <c r="F16" s="95"/>
      <c r="G16" s="95"/>
      <c r="H16" s="98">
        <f t="shared" si="1"/>
        <v>1.1399999999999999</v>
      </c>
      <c r="I16" s="1"/>
    </row>
    <row r="17" spans="1:10" s="41" customFormat="1" x14ac:dyDescent="0.2">
      <c r="A17" s="104" t="s">
        <v>211</v>
      </c>
      <c r="B17" s="83" t="s">
        <v>53</v>
      </c>
      <c r="C17" s="105"/>
      <c r="D17" s="106"/>
      <c r="E17" s="107">
        <v>2.54</v>
      </c>
      <c r="F17" s="106"/>
      <c r="G17" s="107"/>
      <c r="H17" s="108">
        <f t="shared" si="1"/>
        <v>2.54</v>
      </c>
      <c r="I17" s="43"/>
    </row>
    <row r="18" spans="1:10" ht="13.5" thickBot="1" x14ac:dyDescent="0.25">
      <c r="A18" s="99"/>
      <c r="B18" s="100"/>
      <c r="C18" s="101"/>
      <c r="D18" s="101"/>
      <c r="E18" s="101"/>
      <c r="F18" s="101"/>
      <c r="G18" s="101"/>
      <c r="H18" s="102"/>
      <c r="I18" s="1"/>
    </row>
    <row r="19" spans="1:10" ht="13.5" thickBot="1" x14ac:dyDescent="0.25">
      <c r="A19" s="94"/>
      <c r="B19" s="34" t="s">
        <v>5</v>
      </c>
      <c r="C19" s="36">
        <f t="shared" ref="C19:H19" si="2">SUM(C6:C18)</f>
        <v>3600</v>
      </c>
      <c r="D19" s="36">
        <f t="shared" si="2"/>
        <v>2250</v>
      </c>
      <c r="E19" s="35">
        <f t="shared" si="2"/>
        <v>4.46</v>
      </c>
      <c r="F19" s="35">
        <f t="shared" si="2"/>
        <v>136.69999999999999</v>
      </c>
      <c r="G19" s="36">
        <f t="shared" si="2"/>
        <v>294.61</v>
      </c>
      <c r="H19" s="59">
        <f t="shared" si="2"/>
        <v>6285.77</v>
      </c>
      <c r="I19" s="40"/>
      <c r="J19" s="40"/>
    </row>
    <row r="32" spans="1:10" x14ac:dyDescent="0.2">
      <c r="B32" s="3"/>
      <c r="C32" s="30"/>
      <c r="D32" s="30"/>
      <c r="E32" s="4"/>
      <c r="F32" s="4"/>
      <c r="G32" s="4"/>
    </row>
  </sheetData>
  <mergeCells count="1">
    <mergeCell ref="A2:H2"/>
  </mergeCells>
  <phoneticPr fontId="2" type="noConversion"/>
  <printOptions gridLines="1"/>
  <pageMargins left="0.75" right="0.75" top="1" bottom="1" header="0.5" footer="0.5"/>
  <pageSetup scale="85" orientation="landscape" horizontalDpi="300" verticalDpi="300" r:id="rId1"/>
  <headerFooter alignWithMargins="0">
    <oddHeader>&amp;F</oddHeader>
    <oddFooter>&amp;L&amp;D&amp;T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E39" sqref="E39"/>
    </sheetView>
  </sheetViews>
  <sheetFormatPr defaultRowHeight="12.75" x14ac:dyDescent="0.2"/>
  <cols>
    <col min="1" max="1" width="30.28515625" customWidth="1"/>
    <col min="2" max="2" width="7" bestFit="1" customWidth="1"/>
    <col min="3" max="3" width="7.5703125" bestFit="1" customWidth="1"/>
    <col min="4" max="4" width="45.7109375" bestFit="1" customWidth="1"/>
    <col min="5" max="5" width="25.7109375" bestFit="1" customWidth="1"/>
  </cols>
  <sheetData>
    <row r="2" spans="1:5" x14ac:dyDescent="0.2">
      <c r="A2" s="227" t="s">
        <v>158</v>
      </c>
      <c r="B2" s="227"/>
      <c r="C2" s="227"/>
      <c r="D2" s="227"/>
      <c r="E2" s="227"/>
    </row>
    <row r="3" spans="1:5" x14ac:dyDescent="0.2">
      <c r="A3" s="3"/>
      <c r="B3" s="3"/>
      <c r="C3" s="3"/>
      <c r="D3" s="3"/>
      <c r="E3" s="3"/>
    </row>
    <row r="4" spans="1:5" x14ac:dyDescent="0.2">
      <c r="A4" s="3" t="s">
        <v>61</v>
      </c>
      <c r="B4" s="3" t="s">
        <v>62</v>
      </c>
      <c r="C4" s="3" t="s">
        <v>61</v>
      </c>
      <c r="D4" s="3" t="s">
        <v>63</v>
      </c>
      <c r="E4" s="3" t="s">
        <v>64</v>
      </c>
    </row>
    <row r="6" spans="1:5" ht="12" customHeight="1" x14ac:dyDescent="0.2">
      <c r="A6" t="s">
        <v>69</v>
      </c>
      <c r="B6" t="s">
        <v>66</v>
      </c>
      <c r="C6" t="s">
        <v>65</v>
      </c>
      <c r="D6" t="s">
        <v>67</v>
      </c>
      <c r="E6" t="s">
        <v>68</v>
      </c>
    </row>
    <row r="7" spans="1:5" x14ac:dyDescent="0.2">
      <c r="A7" t="s">
        <v>70</v>
      </c>
      <c r="B7" t="s">
        <v>68</v>
      </c>
      <c r="C7" t="s">
        <v>65</v>
      </c>
      <c r="D7" t="s">
        <v>71</v>
      </c>
      <c r="E7" t="s">
        <v>72</v>
      </c>
    </row>
    <row r="8" spans="1:5" x14ac:dyDescent="0.2">
      <c r="A8" t="s">
        <v>73</v>
      </c>
      <c r="B8" t="s">
        <v>74</v>
      </c>
      <c r="C8" t="s">
        <v>65</v>
      </c>
      <c r="D8" t="s">
        <v>75</v>
      </c>
      <c r="E8" t="s">
        <v>141</v>
      </c>
    </row>
    <row r="9" spans="1:5" x14ac:dyDescent="0.2">
      <c r="A9" t="s">
        <v>76</v>
      </c>
      <c r="B9" t="s">
        <v>74</v>
      </c>
      <c r="C9" t="s">
        <v>65</v>
      </c>
      <c r="D9" t="s">
        <v>77</v>
      </c>
      <c r="E9" t="s">
        <v>142</v>
      </c>
    </row>
    <row r="10" spans="1:5" x14ac:dyDescent="0.2">
      <c r="A10" t="s">
        <v>78</v>
      </c>
      <c r="B10" t="s">
        <v>74</v>
      </c>
      <c r="C10" t="s">
        <v>65</v>
      </c>
      <c r="D10" t="s">
        <v>79</v>
      </c>
      <c r="E10" t="s">
        <v>80</v>
      </c>
    </row>
    <row r="11" spans="1:5" x14ac:dyDescent="0.2">
      <c r="A11" t="s">
        <v>57</v>
      </c>
      <c r="B11" t="s">
        <v>74</v>
      </c>
      <c r="C11" t="s">
        <v>65</v>
      </c>
      <c r="D11" t="s">
        <v>81</v>
      </c>
      <c r="E11" t="s">
        <v>82</v>
      </c>
    </row>
    <row r="12" spans="1:5" x14ac:dyDescent="0.2">
      <c r="A12" t="s">
        <v>83</v>
      </c>
      <c r="B12" t="s">
        <v>74</v>
      </c>
      <c r="C12" t="s">
        <v>65</v>
      </c>
      <c r="D12" t="s">
        <v>84</v>
      </c>
      <c r="E12" t="s">
        <v>64</v>
      </c>
    </row>
    <row r="13" spans="1:5" x14ac:dyDescent="0.2">
      <c r="A13" t="s">
        <v>85</v>
      </c>
      <c r="B13" t="s">
        <v>74</v>
      </c>
      <c r="C13" t="s">
        <v>65</v>
      </c>
      <c r="D13" t="s">
        <v>86</v>
      </c>
      <c r="E13" t="s">
        <v>87</v>
      </c>
    </row>
    <row r="14" spans="1:5" x14ac:dyDescent="0.2">
      <c r="A14" t="s">
        <v>88</v>
      </c>
      <c r="B14" t="s">
        <v>89</v>
      </c>
      <c r="C14" t="s">
        <v>65</v>
      </c>
      <c r="D14" t="s">
        <v>90</v>
      </c>
      <c r="E14" t="s">
        <v>87</v>
      </c>
    </row>
    <row r="15" spans="1:5" x14ac:dyDescent="0.2">
      <c r="A15" t="s">
        <v>93</v>
      </c>
      <c r="B15" t="s">
        <v>68</v>
      </c>
      <c r="C15" t="s">
        <v>94</v>
      </c>
      <c r="D15" t="s">
        <v>95</v>
      </c>
      <c r="E15" t="s">
        <v>68</v>
      </c>
    </row>
    <row r="16" spans="1:5" x14ac:dyDescent="0.2">
      <c r="D16" s="65" t="s">
        <v>96</v>
      </c>
    </row>
    <row r="17" spans="1:4" x14ac:dyDescent="0.2">
      <c r="D17" s="181" t="s">
        <v>214</v>
      </c>
    </row>
    <row r="19" spans="1:4" x14ac:dyDescent="0.2">
      <c r="A19" s="3" t="s">
        <v>91</v>
      </c>
    </row>
    <row r="20" spans="1:4" x14ac:dyDescent="0.2">
      <c r="A20" s="3" t="s">
        <v>213</v>
      </c>
    </row>
  </sheetData>
  <mergeCells count="1">
    <mergeCell ref="A2:E2"/>
  </mergeCells>
  <phoneticPr fontId="2" type="noConversion"/>
  <printOptions gridLines="1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zoomScaleNormal="100" workbookViewId="0">
      <selection activeCell="E32" sqref="E32"/>
    </sheetView>
  </sheetViews>
  <sheetFormatPr defaultRowHeight="12.75" x14ac:dyDescent="0.2"/>
  <cols>
    <col min="1" max="1" width="46.28515625" customWidth="1"/>
    <col min="2" max="2" width="12.28515625" customWidth="1"/>
    <col min="3" max="3" width="23.5703125" bestFit="1" customWidth="1"/>
    <col min="4" max="4" width="30.5703125" bestFit="1" customWidth="1"/>
    <col min="5" max="5" width="10.140625" bestFit="1" customWidth="1"/>
    <col min="6" max="6" width="26.5703125" customWidth="1"/>
    <col min="7" max="7" width="10.28515625" style="46" customWidth="1"/>
    <col min="8" max="8" width="26.5703125" customWidth="1"/>
  </cols>
  <sheetData>
    <row r="2" spans="1:5" ht="20.25" x14ac:dyDescent="0.3">
      <c r="A2" s="61" t="s">
        <v>19</v>
      </c>
    </row>
    <row r="3" spans="1:5" x14ac:dyDescent="0.2">
      <c r="A3" s="41" t="s">
        <v>223</v>
      </c>
      <c r="D3" t="s">
        <v>149</v>
      </c>
    </row>
    <row r="5" spans="1:5" x14ac:dyDescent="0.2">
      <c r="A5" s="3" t="s">
        <v>58</v>
      </c>
    </row>
    <row r="6" spans="1:5" x14ac:dyDescent="0.2">
      <c r="A6" t="s">
        <v>98</v>
      </c>
      <c r="B6">
        <v>100</v>
      </c>
      <c r="D6" t="s">
        <v>68</v>
      </c>
    </row>
    <row r="7" spans="1:5" x14ac:dyDescent="0.2">
      <c r="A7" t="s">
        <v>59</v>
      </c>
      <c r="B7" s="58">
        <v>3673</v>
      </c>
      <c r="D7" t="s">
        <v>68</v>
      </c>
    </row>
    <row r="8" spans="1:5" ht="15.75" x14ac:dyDescent="0.25">
      <c r="A8" s="45" t="s">
        <v>148</v>
      </c>
      <c r="B8" s="49">
        <v>400</v>
      </c>
      <c r="C8" t="s">
        <v>147</v>
      </c>
      <c r="D8" t="s">
        <v>68</v>
      </c>
    </row>
    <row r="9" spans="1:5" ht="15.75" x14ac:dyDescent="0.25">
      <c r="A9" t="s">
        <v>92</v>
      </c>
      <c r="B9" s="8">
        <v>3200</v>
      </c>
      <c r="C9" t="s">
        <v>97</v>
      </c>
      <c r="D9" s="117" t="s">
        <v>68</v>
      </c>
    </row>
    <row r="10" spans="1:5" ht="15.75" x14ac:dyDescent="0.25">
      <c r="A10" t="s">
        <v>159</v>
      </c>
      <c r="B10" s="8">
        <v>565</v>
      </c>
      <c r="C10" t="s">
        <v>160</v>
      </c>
      <c r="D10" s="117" t="s">
        <v>161</v>
      </c>
    </row>
    <row r="11" spans="1:5" ht="16.5" thickBot="1" x14ac:dyDescent="0.3">
      <c r="A11" s="12" t="s">
        <v>221</v>
      </c>
      <c r="B11" s="24">
        <v>3000</v>
      </c>
      <c r="C11" t="s">
        <v>222</v>
      </c>
      <c r="E11" s="17"/>
    </row>
    <row r="12" spans="1:5" ht="16.5" thickBot="1" x14ac:dyDescent="0.3">
      <c r="A12" s="62" t="s">
        <v>60</v>
      </c>
      <c r="B12" s="63">
        <f>SUM(B6:B11)</f>
        <v>10938</v>
      </c>
    </row>
    <row r="13" spans="1:5" ht="15.75" x14ac:dyDescent="0.25">
      <c r="A13" s="12"/>
      <c r="B13" s="64"/>
    </row>
    <row r="14" spans="1:5" x14ac:dyDescent="0.2">
      <c r="A14" s="3"/>
      <c r="B14" s="3" t="s">
        <v>219</v>
      </c>
    </row>
    <row r="16" spans="1:5" x14ac:dyDescent="0.2">
      <c r="B16" s="57"/>
    </row>
    <row r="17" spans="1:2" x14ac:dyDescent="0.2">
      <c r="B17" s="57"/>
    </row>
    <row r="19" spans="1:2" x14ac:dyDescent="0.2">
      <c r="B19" s="40"/>
    </row>
    <row r="21" spans="1:2" ht="15.75" x14ac:dyDescent="0.25">
      <c r="A21" s="24"/>
    </row>
  </sheetData>
  <phoneticPr fontId="2" type="noConversion"/>
  <printOptions gridLines="1"/>
  <pageMargins left="0.75" right="0.75" top="1" bottom="1" header="0.5" footer="0.5"/>
  <pageSetup paperSize="9" scale="88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4"/>
  <sheetViews>
    <sheetView tabSelected="1" topLeftCell="A8" zoomScaleNormal="100" workbookViewId="0">
      <selection activeCell="M29" sqref="M29"/>
    </sheetView>
  </sheetViews>
  <sheetFormatPr defaultRowHeight="12.75" x14ac:dyDescent="0.2"/>
  <cols>
    <col min="1" max="1" width="23.7109375" customWidth="1"/>
    <col min="2" max="2" width="10" customWidth="1"/>
    <col min="3" max="3" width="9.5703125" bestFit="1" customWidth="1"/>
    <col min="4" max="4" width="9.140625" style="176"/>
    <col min="5" max="5" width="47.7109375" bestFit="1" customWidth="1"/>
  </cols>
  <sheetData>
    <row r="2" spans="1:5" x14ac:dyDescent="0.2">
      <c r="A2" s="3" t="s">
        <v>106</v>
      </c>
      <c r="B2" s="3"/>
      <c r="C2" s="3"/>
      <c r="D2" s="197"/>
      <c r="E2" s="74" t="s">
        <v>107</v>
      </c>
    </row>
    <row r="3" spans="1:5" x14ac:dyDescent="0.2">
      <c r="A3" s="3"/>
      <c r="B3" s="3"/>
      <c r="C3" s="3"/>
      <c r="D3" s="198"/>
      <c r="E3" s="3"/>
    </row>
    <row r="4" spans="1:5" x14ac:dyDescent="0.2">
      <c r="A4" t="s">
        <v>108</v>
      </c>
      <c r="B4" s="3" t="s">
        <v>19</v>
      </c>
    </row>
    <row r="6" spans="1:5" x14ac:dyDescent="0.2">
      <c r="A6" t="s">
        <v>109</v>
      </c>
    </row>
    <row r="7" spans="1:5" ht="13.5" thickBot="1" x14ac:dyDescent="0.25">
      <c r="A7" t="s">
        <v>110</v>
      </c>
    </row>
    <row r="8" spans="1:5" ht="39" customHeight="1" thickBot="1" x14ac:dyDescent="0.25">
      <c r="A8" s="66"/>
      <c r="B8" s="109" t="s">
        <v>155</v>
      </c>
      <c r="C8" s="82" t="s">
        <v>185</v>
      </c>
      <c r="D8" s="199" t="s">
        <v>111</v>
      </c>
      <c r="E8" s="184" t="s">
        <v>112</v>
      </c>
    </row>
    <row r="9" spans="1:5" ht="13.5" hidden="1" thickBot="1" x14ac:dyDescent="0.25">
      <c r="A9" s="75" t="s">
        <v>113</v>
      </c>
      <c r="B9" s="110" t="s">
        <v>21</v>
      </c>
      <c r="C9" s="210" t="s">
        <v>21</v>
      </c>
      <c r="D9" s="200" t="s">
        <v>114</v>
      </c>
      <c r="E9" s="185"/>
    </row>
    <row r="10" spans="1:5" ht="13.5" hidden="1" thickBot="1" x14ac:dyDescent="0.25">
      <c r="B10" s="111"/>
      <c r="C10" s="211"/>
      <c r="D10" s="201"/>
      <c r="E10" s="153"/>
    </row>
    <row r="11" spans="1:5" x14ac:dyDescent="0.2">
      <c r="A11" s="66" t="s">
        <v>115</v>
      </c>
      <c r="B11" s="85"/>
      <c r="C11" s="212"/>
      <c r="D11" s="202"/>
      <c r="E11" s="186" t="s">
        <v>186</v>
      </c>
    </row>
    <row r="12" spans="1:5" x14ac:dyDescent="0.2">
      <c r="A12" s="78" t="s">
        <v>116</v>
      </c>
      <c r="B12" s="86">
        <v>6765</v>
      </c>
      <c r="C12" s="213">
        <v>7750</v>
      </c>
      <c r="D12" s="203" t="s">
        <v>189</v>
      </c>
      <c r="E12" s="186" t="s">
        <v>187</v>
      </c>
    </row>
    <row r="13" spans="1:5" x14ac:dyDescent="0.2">
      <c r="A13" s="81"/>
      <c r="B13" s="87"/>
      <c r="C13" s="214"/>
      <c r="D13" s="203"/>
      <c r="E13" s="186" t="s">
        <v>188</v>
      </c>
    </row>
    <row r="14" spans="1:5" ht="1.5" customHeight="1" thickBot="1" x14ac:dyDescent="0.25">
      <c r="A14" s="77"/>
      <c r="B14" s="88"/>
      <c r="C14" s="215"/>
      <c r="D14" s="204"/>
      <c r="E14" s="187"/>
    </row>
    <row r="15" spans="1:5" x14ac:dyDescent="0.2">
      <c r="A15" s="66" t="s">
        <v>117</v>
      </c>
      <c r="B15" s="112"/>
      <c r="C15" s="216"/>
      <c r="D15" s="202"/>
      <c r="E15" s="188" t="s">
        <v>118</v>
      </c>
    </row>
    <row r="16" spans="1:5" x14ac:dyDescent="0.2">
      <c r="A16" s="79" t="s">
        <v>56</v>
      </c>
      <c r="B16" s="113">
        <v>3500</v>
      </c>
      <c r="C16" s="217">
        <v>3600</v>
      </c>
      <c r="D16" s="203" t="s">
        <v>190</v>
      </c>
      <c r="E16" s="189" t="s">
        <v>119</v>
      </c>
    </row>
    <row r="17" spans="1:5" ht="13.5" customHeight="1" thickBot="1" x14ac:dyDescent="0.25">
      <c r="A17" s="77"/>
      <c r="B17" s="114"/>
      <c r="C17" s="218"/>
      <c r="D17" s="204"/>
      <c r="E17" s="190" t="s">
        <v>156</v>
      </c>
    </row>
    <row r="18" spans="1:5" x14ac:dyDescent="0.2">
      <c r="A18" s="66" t="s">
        <v>120</v>
      </c>
      <c r="B18" s="85"/>
      <c r="C18" s="212"/>
      <c r="D18" s="202"/>
      <c r="E18" s="188" t="s">
        <v>191</v>
      </c>
    </row>
    <row r="19" spans="1:5" x14ac:dyDescent="0.2">
      <c r="A19" s="78" t="s">
        <v>121</v>
      </c>
      <c r="B19" s="154">
        <v>424</v>
      </c>
      <c r="C19" s="219">
        <v>2750</v>
      </c>
      <c r="D19" s="203" t="s">
        <v>227</v>
      </c>
      <c r="E19" s="189" t="s">
        <v>217</v>
      </c>
    </row>
    <row r="20" spans="1:5" ht="13.5" thickBot="1" x14ac:dyDescent="0.25">
      <c r="A20" s="77"/>
      <c r="B20" s="88"/>
      <c r="C20" s="215"/>
      <c r="D20" s="204"/>
      <c r="E20" s="190"/>
    </row>
    <row r="21" spans="1:5" x14ac:dyDescent="0.2">
      <c r="A21" s="66" t="s">
        <v>122</v>
      </c>
      <c r="B21" s="85"/>
      <c r="C21" s="212"/>
      <c r="D21" s="202"/>
      <c r="E21" s="188" t="s">
        <v>192</v>
      </c>
    </row>
    <row r="22" spans="1:5" x14ac:dyDescent="0.2">
      <c r="A22" s="78" t="s">
        <v>123</v>
      </c>
      <c r="B22" s="86">
        <v>798</v>
      </c>
      <c r="C22" s="213">
        <v>873</v>
      </c>
      <c r="D22" s="203" t="s">
        <v>216</v>
      </c>
      <c r="E22" s="189" t="s">
        <v>193</v>
      </c>
    </row>
    <row r="23" spans="1:5" ht="13.5" thickBot="1" x14ac:dyDescent="0.25">
      <c r="A23" s="77"/>
      <c r="B23" s="88"/>
      <c r="C23" s="215"/>
      <c r="D23" s="204"/>
      <c r="E23" s="187"/>
    </row>
    <row r="24" spans="1:5" x14ac:dyDescent="0.2">
      <c r="A24" s="66" t="s">
        <v>124</v>
      </c>
      <c r="B24" s="85"/>
      <c r="C24" s="212"/>
      <c r="D24" s="202"/>
      <c r="E24" s="191"/>
    </row>
    <row r="25" spans="1:5" x14ac:dyDescent="0.2">
      <c r="A25" s="78" t="s">
        <v>125</v>
      </c>
      <c r="B25" s="89" t="s">
        <v>126</v>
      </c>
      <c r="C25" s="220" t="s">
        <v>126</v>
      </c>
      <c r="D25" s="205" t="s">
        <v>127</v>
      </c>
      <c r="E25" s="192"/>
    </row>
    <row r="26" spans="1:5" ht="23.25" customHeight="1" thickBot="1" x14ac:dyDescent="0.25">
      <c r="A26" s="80" t="s">
        <v>128</v>
      </c>
      <c r="B26" s="88"/>
      <c r="C26" s="215"/>
      <c r="D26" s="204"/>
      <c r="E26" s="187"/>
    </row>
    <row r="27" spans="1:5" x14ac:dyDescent="0.2">
      <c r="A27" s="66" t="s">
        <v>129</v>
      </c>
      <c r="B27" s="85"/>
      <c r="C27" s="212"/>
      <c r="D27" s="202"/>
      <c r="E27" s="188"/>
    </row>
    <row r="28" spans="1:5" ht="25.5" x14ac:dyDescent="0.2">
      <c r="A28" s="78" t="s">
        <v>130</v>
      </c>
      <c r="B28" s="86">
        <v>2140.73</v>
      </c>
      <c r="C28" s="213">
        <v>1926</v>
      </c>
      <c r="D28" s="203" t="s">
        <v>194</v>
      </c>
      <c r="E28" s="186" t="s">
        <v>195</v>
      </c>
    </row>
    <row r="29" spans="1:5" ht="28.5" customHeight="1" thickBot="1" x14ac:dyDescent="0.25">
      <c r="A29" s="77"/>
      <c r="B29" s="88"/>
      <c r="C29" s="215"/>
      <c r="D29" s="204"/>
      <c r="E29" s="186"/>
    </row>
    <row r="30" spans="1:5" ht="51" x14ac:dyDescent="0.2">
      <c r="A30" s="66" t="s">
        <v>136</v>
      </c>
      <c r="B30" s="85"/>
      <c r="C30" s="212"/>
      <c r="D30" s="206"/>
      <c r="E30" s="193" t="s">
        <v>218</v>
      </c>
    </row>
    <row r="31" spans="1:5" ht="16.5" customHeight="1" x14ac:dyDescent="0.2">
      <c r="A31" s="76" t="s">
        <v>116</v>
      </c>
      <c r="B31" s="86">
        <v>7750.14</v>
      </c>
      <c r="C31" s="213">
        <v>11301</v>
      </c>
      <c r="D31" s="207" t="s">
        <v>228</v>
      </c>
      <c r="E31" s="186"/>
    </row>
    <row r="32" spans="1:5" x14ac:dyDescent="0.2">
      <c r="A32" s="76"/>
      <c r="B32" s="86"/>
      <c r="C32" s="213"/>
      <c r="D32" s="207"/>
      <c r="E32" s="186"/>
    </row>
    <row r="33" spans="1:5" ht="25.5" x14ac:dyDescent="0.2">
      <c r="A33" s="76"/>
      <c r="B33" s="86"/>
      <c r="C33" s="213"/>
      <c r="D33" s="207"/>
      <c r="E33" s="194" t="s">
        <v>157</v>
      </c>
    </row>
    <row r="34" spans="1:5" x14ac:dyDescent="0.2">
      <c r="A34" s="76"/>
      <c r="B34" s="86"/>
      <c r="C34" s="213"/>
      <c r="D34" s="207"/>
      <c r="E34" s="195"/>
    </row>
    <row r="35" spans="1:5" ht="13.5" thickBot="1" x14ac:dyDescent="0.25">
      <c r="A35" s="80"/>
      <c r="B35" s="88"/>
      <c r="C35" s="215"/>
      <c r="D35" s="208"/>
      <c r="E35" s="196"/>
    </row>
    <row r="36" spans="1:5" x14ac:dyDescent="0.2">
      <c r="A36" s="66" t="s">
        <v>131</v>
      </c>
      <c r="B36" s="85"/>
      <c r="C36" s="212"/>
      <c r="D36" s="202"/>
      <c r="E36" s="189"/>
    </row>
    <row r="37" spans="1:5" ht="35.25" customHeight="1" x14ac:dyDescent="0.2">
      <c r="A37" s="76" t="s">
        <v>132</v>
      </c>
      <c r="B37" s="86">
        <v>6765</v>
      </c>
      <c r="C37" s="213">
        <v>6765</v>
      </c>
      <c r="D37" s="203" t="s">
        <v>220</v>
      </c>
      <c r="E37" s="186"/>
    </row>
    <row r="38" spans="1:5" ht="1.5" customHeight="1" thickBot="1" x14ac:dyDescent="0.25">
      <c r="A38" s="80"/>
      <c r="B38" s="90" t="s">
        <v>135</v>
      </c>
      <c r="C38" s="221" t="s">
        <v>135</v>
      </c>
      <c r="D38" s="204"/>
      <c r="E38" s="187"/>
    </row>
    <row r="39" spans="1:5" x14ac:dyDescent="0.2">
      <c r="A39" s="66" t="s">
        <v>133</v>
      </c>
      <c r="B39" s="85"/>
      <c r="C39" s="212"/>
      <c r="D39" s="202"/>
      <c r="E39" s="191"/>
    </row>
    <row r="40" spans="1:5" x14ac:dyDescent="0.2">
      <c r="A40" s="78" t="s">
        <v>134</v>
      </c>
      <c r="B40" s="89" t="s">
        <v>135</v>
      </c>
      <c r="C40" s="220" t="s">
        <v>135</v>
      </c>
      <c r="D40" s="209">
        <v>0</v>
      </c>
      <c r="E40" s="192"/>
    </row>
    <row r="41" spans="1:5" ht="25.5" customHeight="1" thickBot="1" x14ac:dyDescent="0.25">
      <c r="A41" s="80"/>
      <c r="B41" s="90"/>
      <c r="C41" s="221"/>
      <c r="D41" s="204"/>
      <c r="E41" s="187"/>
    </row>
    <row r="44" spans="1:5" x14ac:dyDescent="0.2">
      <c r="A44" s="41"/>
    </row>
  </sheetData>
  <pageMargins left="0.7" right="0.7" top="0.75" bottom="0.75" header="0.3" footer="0.3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ANTINGHAM - ACCOUNTS 2022-2023</vt:lpstr>
      <vt:lpstr>ANTINGHAM EXPENDITURE 2022-2023</vt:lpstr>
      <vt:lpstr>END YR RECONCILIATION 1.1</vt:lpstr>
      <vt:lpstr>ANTINGHAM INCOME 2022-2023</vt:lpstr>
      <vt:lpstr>RISK ASSESSMENT</vt:lpstr>
      <vt:lpstr>ASSET LIST</vt:lpstr>
      <vt:lpstr>VARIANCE FORM-1.2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Pugh</dc:creator>
  <cp:lastModifiedBy>Windows User</cp:lastModifiedBy>
  <cp:lastPrinted>2023-05-04T13:29:07Z</cp:lastPrinted>
  <dcterms:created xsi:type="dcterms:W3CDTF">2006-03-16T07:21:25Z</dcterms:created>
  <dcterms:modified xsi:type="dcterms:W3CDTF">2023-05-04T13:58:44Z</dcterms:modified>
</cp:coreProperties>
</file>