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0d47b539fbcb7c0b/Desktop/ANTINGHAM PARISH COUNCIL/2-ANTINGHAM ACCOUNTS/AA-2025-2026-ANTINGHAM ACCOUNTS/"/>
    </mc:Choice>
  </mc:AlternateContent>
  <xr:revisionPtr revIDLastSave="44" documentId="8_{30CA48FA-67E9-498E-9F53-6CBF6CC9C45B}" xr6:coauthVersionLast="47" xr6:coauthVersionMax="47" xr10:uidLastSave="{EFBD964E-BA2E-4594-ABD5-76DD7431B163}"/>
  <bookViews>
    <workbookView xWindow="-120" yWindow="-120" windowWidth="29040" windowHeight="15720" firstSheet="1" activeTab="5" xr2:uid="{00000000-000D-0000-FFFF-FFFF00000000}"/>
  </bookViews>
  <sheets>
    <sheet name="ANTINGHAM - ACCOUNTS 2025-2026" sheetId="3" r:id="rId1"/>
    <sheet name="ANTINGHAM EXPENDITURE 2025-2026" sheetId="1" r:id="rId2"/>
    <sheet name="ANTINGHAM INCOME 2025-2026" sheetId="2" r:id="rId3"/>
    <sheet name="END YR RECONCILIATION 1.1" sheetId="6" r:id="rId4"/>
    <sheet name="RISK ASSESSMENT" sheetId="11" r:id="rId5"/>
    <sheet name="ASSET LIST" sheetId="10" r:id="rId6"/>
    <sheet name="VARIANCE FORM-1.2 " sheetId="13" r:id="rId7"/>
    <sheet name="Sheet1" sheetId="19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4" i="2" l="1"/>
  <c r="B16" i="10"/>
  <c r="C13" i="6"/>
  <c r="J22" i="1"/>
  <c r="J42" i="1"/>
  <c r="C44" i="1"/>
  <c r="D44" i="1"/>
  <c r="F44" i="1"/>
  <c r="G44" i="1"/>
  <c r="H44" i="1"/>
  <c r="I44" i="1"/>
  <c r="J25" i="1"/>
  <c r="H18" i="2"/>
  <c r="D12" i="3"/>
  <c r="J30" i="1"/>
  <c r="D23" i="3"/>
  <c r="H11" i="2"/>
  <c r="J28" i="1"/>
  <c r="J41" i="1"/>
  <c r="J40" i="1"/>
  <c r="J39" i="1"/>
  <c r="H17" i="2"/>
  <c r="J27" i="1"/>
  <c r="J29" i="1"/>
  <c r="J44" i="1" l="1"/>
  <c r="J26" i="1" l="1"/>
  <c r="J23" i="1"/>
  <c r="J24" i="1"/>
  <c r="H9" i="2"/>
  <c r="H16" i="2"/>
  <c r="J20" i="1"/>
  <c r="J32" i="1"/>
  <c r="J33" i="1"/>
  <c r="J34" i="1"/>
  <c r="J35" i="1"/>
  <c r="J36" i="1"/>
  <c r="J37" i="1"/>
  <c r="J38" i="1"/>
  <c r="H10" i="2"/>
  <c r="A34" i="3"/>
  <c r="A23" i="3"/>
  <c r="A12" i="3"/>
  <c r="H8" i="2" l="1"/>
  <c r="H15" i="2"/>
  <c r="J18" i="1" l="1"/>
  <c r="J15" i="1"/>
  <c r="J7" i="1" l="1"/>
  <c r="F20" i="2" l="1"/>
  <c r="H7" i="2" l="1"/>
  <c r="H6" i="2" l="1"/>
  <c r="C30" i="6" l="1"/>
  <c r="C20" i="2"/>
  <c r="E20" i="2"/>
  <c r="G20" i="2"/>
  <c r="H20" i="2" l="1"/>
  <c r="C26" i="3"/>
  <c r="J31" i="1" l="1"/>
  <c r="J19" i="1" l="1"/>
  <c r="J11" i="1" l="1"/>
  <c r="C34" i="3" l="1"/>
  <c r="J16" i="1" l="1"/>
  <c r="J17" i="1"/>
  <c r="J14" i="1"/>
  <c r="C20" i="6" l="1"/>
  <c r="J12" i="1" l="1"/>
  <c r="J6" i="1" l="1"/>
  <c r="J8" i="1" l="1"/>
  <c r="J13" i="1"/>
  <c r="J9" i="1"/>
  <c r="J10" i="1"/>
  <c r="J5" i="1"/>
  <c r="C28" i="3" l="1"/>
  <c r="C27" i="3" l="1"/>
  <c r="C29" i="3" s="1"/>
  <c r="A29" i="3" l="1"/>
</calcChain>
</file>

<file path=xl/sharedStrings.xml><?xml version="1.0" encoding="utf-8"?>
<sst xmlns="http://schemas.openxmlformats.org/spreadsheetml/2006/main" count="337" uniqueCount="250">
  <si>
    <t>DATE</t>
  </si>
  <si>
    <t>TO</t>
  </si>
  <si>
    <t>ADMIN</t>
  </si>
  <si>
    <t>VAT</t>
  </si>
  <si>
    <t>TOTAL</t>
  </si>
  <si>
    <t>TOTALS</t>
  </si>
  <si>
    <t>FROM</t>
  </si>
  <si>
    <t>PRECEPT</t>
  </si>
  <si>
    <t>OTHER</t>
  </si>
  <si>
    <t>INTEREST</t>
  </si>
  <si>
    <t>STAFF</t>
  </si>
  <si>
    <t>HALL</t>
  </si>
  <si>
    <t>HIRE</t>
  </si>
  <si>
    <t>INSURANCE</t>
  </si>
  <si>
    <t>COSTS</t>
  </si>
  <si>
    <t>REFUND</t>
  </si>
  <si>
    <t>DONATIONS</t>
  </si>
  <si>
    <t>ANTINGHAM PARISH COUNCIL</t>
  </si>
  <si>
    <t>Summary Receipts &amp; Payments Account</t>
  </si>
  <si>
    <t>£</t>
  </si>
  <si>
    <t>Receipts</t>
  </si>
  <si>
    <t>Interest on Investments</t>
  </si>
  <si>
    <t xml:space="preserve">VAT Repayment </t>
  </si>
  <si>
    <t>Total Receipts</t>
  </si>
  <si>
    <t>Payments</t>
  </si>
  <si>
    <t>Staff Costs</t>
  </si>
  <si>
    <t>Administration</t>
  </si>
  <si>
    <t>Hall Hire</t>
  </si>
  <si>
    <t xml:space="preserve">Insurance </t>
  </si>
  <si>
    <t>Total Payments</t>
  </si>
  <si>
    <t>Receipts and Payments Summary</t>
  </si>
  <si>
    <r>
      <t>Less</t>
    </r>
    <r>
      <rPr>
        <sz val="12"/>
        <rFont val="Times New Roman"/>
        <family val="1"/>
      </rPr>
      <t xml:space="preserve"> Total Payments</t>
    </r>
  </si>
  <si>
    <t>These cumulative funds are represented by:</t>
  </si>
  <si>
    <r>
      <t>The above statement represents the financial</t>
    </r>
    <r>
      <rPr>
        <b/>
        <sz val="12"/>
        <rFont val="Times New Roman"/>
        <family val="1"/>
      </rPr>
      <t xml:space="preserve"> </t>
    </r>
    <r>
      <rPr>
        <sz val="12"/>
        <rFont val="Times New Roman"/>
        <family val="1"/>
      </rPr>
      <t xml:space="preserve">position of the authority at </t>
    </r>
  </si>
  <si>
    <t>Signed: _______________________</t>
  </si>
  <si>
    <t>Signed: ________________________</t>
  </si>
  <si>
    <t>Chairman</t>
  </si>
  <si>
    <t>Responsible Financial Officer</t>
  </si>
  <si>
    <t>Date: _______________</t>
  </si>
  <si>
    <t>Date: __________________________</t>
  </si>
  <si>
    <t xml:space="preserve">Miscellaneous </t>
  </si>
  <si>
    <t>Bank reconciliation</t>
  </si>
  <si>
    <t>Prepared by: Elaine Pugh - Clerk and RFO</t>
  </si>
  <si>
    <t>CASH BOOK</t>
  </si>
  <si>
    <t>HM Revenue &amp; Customs</t>
  </si>
  <si>
    <t>NNDC - Precept 1st tranche</t>
  </si>
  <si>
    <t>Grants/Donations S137</t>
  </si>
  <si>
    <t>NNDC - Precept 2nd tranche</t>
  </si>
  <si>
    <t>GRANT</t>
  </si>
  <si>
    <t>Precept</t>
  </si>
  <si>
    <t>Income</t>
  </si>
  <si>
    <t>ASSETS HELD</t>
  </si>
  <si>
    <t>1 village sign</t>
  </si>
  <si>
    <t>TOTAL OF ASSETS HELD</t>
  </si>
  <si>
    <t>Risk</t>
  </si>
  <si>
    <t>Insured</t>
  </si>
  <si>
    <t>Action</t>
  </si>
  <si>
    <t>Completed</t>
  </si>
  <si>
    <t>Low</t>
  </si>
  <si>
    <t>Y</t>
  </si>
  <si>
    <t>Yes</t>
  </si>
  <si>
    <t>Notice board</t>
  </si>
  <si>
    <t>Fidelity guarantee</t>
  </si>
  <si>
    <t>Ensure insurance policy in place and meets reserves</t>
  </si>
  <si>
    <t>In place</t>
  </si>
  <si>
    <t>Cheque Fraud</t>
  </si>
  <si>
    <t>No</t>
  </si>
  <si>
    <t>Councillor's to check invoices</t>
  </si>
  <si>
    <t>Payments to HMRC</t>
  </si>
  <si>
    <t>Clerk to ensure paid and provide payslips</t>
  </si>
  <si>
    <t>Reported regularly</t>
  </si>
  <si>
    <t>Clerk to ensure all income is accounted for</t>
  </si>
  <si>
    <t>Clerk</t>
  </si>
  <si>
    <t>VAT return</t>
  </si>
  <si>
    <t>To be undertaken in May/June</t>
  </si>
  <si>
    <t>Asset register</t>
  </si>
  <si>
    <t>Reviewed annually in May</t>
  </si>
  <si>
    <t>Done</t>
  </si>
  <si>
    <t>Council insurance</t>
  </si>
  <si>
    <t>N/A</t>
  </si>
  <si>
    <t>Ensure insurance policy in place</t>
  </si>
  <si>
    <t>Prepared by Elaine Pugh</t>
  </si>
  <si>
    <t>1 SAM Unit</t>
  </si>
  <si>
    <t>Medium</t>
  </si>
  <si>
    <t>Locked with secure locks and Councillor responsible</t>
  </si>
  <si>
    <t>for transfer from post to post in hi-viz jacket</t>
  </si>
  <si>
    <t>Purchased November 2015</t>
  </si>
  <si>
    <t>1 Dog Bin at Sandy Lane</t>
  </si>
  <si>
    <t>HMRC</t>
  </si>
  <si>
    <t>NNDC (bin emptying)</t>
  </si>
  <si>
    <t>Attachment 1.1</t>
  </si>
  <si>
    <t>Petty cash float (not applicable)</t>
  </si>
  <si>
    <t>The net balances reconcile to the Cash Book (receipts and payments) for the year as follows:</t>
  </si>
  <si>
    <t>Explanation of variances</t>
  </si>
  <si>
    <t>Attachment 1.2</t>
  </si>
  <si>
    <t>Name of Council:</t>
  </si>
  <si>
    <t>Explanations for variance of more than 15% (and over £200) for individual boxes in Section 1</t>
  </si>
  <si>
    <t>except whee there are "compensating" variances which leave a box relatively unchanged.</t>
  </si>
  <si>
    <t>Variance</t>
  </si>
  <si>
    <t>Detailed explanation of variance (with amounts to nearest £10)</t>
  </si>
  <si>
    <t>Section 1</t>
  </si>
  <si>
    <t>(+/-) £</t>
  </si>
  <si>
    <t>Box 1</t>
  </si>
  <si>
    <t>Balances carried forward</t>
  </si>
  <si>
    <t>Box 2</t>
  </si>
  <si>
    <t>Box 3</t>
  </si>
  <si>
    <t>Other Income</t>
  </si>
  <si>
    <t>Box 4</t>
  </si>
  <si>
    <t>Staff costs</t>
  </si>
  <si>
    <t>Box 5</t>
  </si>
  <si>
    <t>Loan interest/</t>
  </si>
  <si>
    <t>NIL</t>
  </si>
  <si>
    <t>£NIL</t>
  </si>
  <si>
    <t>capital</t>
  </si>
  <si>
    <t>Box 6</t>
  </si>
  <si>
    <t>Other payments</t>
  </si>
  <si>
    <t>Box 9</t>
  </si>
  <si>
    <t>Fixed assets &amp; Long term assets</t>
  </si>
  <si>
    <t>Box 10</t>
  </si>
  <si>
    <t>Total Borrowings</t>
  </si>
  <si>
    <t>£Nil</t>
  </si>
  <si>
    <t xml:space="preserve">Box 7 </t>
  </si>
  <si>
    <t>NCC Bottlebank</t>
  </si>
  <si>
    <t>Checked at meetings</t>
  </si>
  <si>
    <t>NPTS</t>
  </si>
  <si>
    <t>Miscellaneous (bottlebank)</t>
  </si>
  <si>
    <t>Antingham Village Hall (bottlebank)</t>
  </si>
  <si>
    <t>1 notice board removed</t>
  </si>
  <si>
    <t>1 notice board</t>
  </si>
  <si>
    <t>Countrystyle Recycling</t>
  </si>
  <si>
    <t>3 grit bins</t>
  </si>
  <si>
    <t>Purchased November 2022</t>
  </si>
  <si>
    <t>Not required as under £250 each</t>
  </si>
  <si>
    <t xml:space="preserve">Staff costs increased marginally due to the </t>
  </si>
  <si>
    <t>increase in hourly rate.</t>
  </si>
  <si>
    <t>NEW SAM 2 agreed by NCC to be purchased</t>
  </si>
  <si>
    <t>P Hayward Gardening</t>
  </si>
  <si>
    <t xml:space="preserve">HMRC </t>
  </si>
  <si>
    <t>Countrystyle</t>
  </si>
  <si>
    <t>Phil Hayward - grass cutting</t>
  </si>
  <si>
    <t>s137/GRANTS</t>
  </si>
  <si>
    <t>1 set of bollards - Southrepps Road</t>
  </si>
  <si>
    <t>August 2023 - 50/50 scheme</t>
  </si>
  <si>
    <t>1 defibrillator - (Strawberry field)</t>
  </si>
  <si>
    <t>01/11/2023 - NCC/50/50 scheme</t>
  </si>
  <si>
    <t>Stuart Clark (Secret Gardens)</t>
  </si>
  <si>
    <t>MISC/OTHER</t>
  </si>
  <si>
    <t>Opening Balance 1st April 2025</t>
  </si>
  <si>
    <t>Unity Service charge</t>
  </si>
  <si>
    <t>Unity Current Account</t>
  </si>
  <si>
    <t>Unity Savings Account</t>
  </si>
  <si>
    <t>Payment Authority</t>
  </si>
  <si>
    <t>SAM II x 2 units</t>
  </si>
  <si>
    <t>Insured both</t>
  </si>
  <si>
    <t>Moved to Unity Bank for 2 stage authentication</t>
  </si>
  <si>
    <t>Members given passwords</t>
  </si>
  <si>
    <t>2024/2025</t>
  </si>
  <si>
    <t>The Precept increased by £200</t>
  </si>
  <si>
    <t>+£200</t>
  </si>
  <si>
    <t>Village Signs</t>
  </si>
  <si>
    <t>1 set of bollards - A149/junction Village Hall</t>
  </si>
  <si>
    <t>Needed road closure</t>
  </si>
  <si>
    <t>ANTINGHAM PARISH COUNCIL - EXPENDITURE 1st April 2025- 31st March 2026</t>
  </si>
  <si>
    <t>ANTINGHAM PARISH COUNCIL - INCOME 1st APRIL 2025 - 31st March 2026</t>
  </si>
  <si>
    <t>NCC - Parish Partnership White Gates</t>
  </si>
  <si>
    <t>Signs of the Times (Village signs)</t>
  </si>
  <si>
    <t>23.04.25</t>
  </si>
  <si>
    <t>16.05.25</t>
  </si>
  <si>
    <t>NNDC - clothes bank</t>
  </si>
  <si>
    <t>01.05.25</t>
  </si>
  <si>
    <t>CAS - Insurance</t>
  </si>
  <si>
    <t>30.04.25</t>
  </si>
  <si>
    <t>05.08.25</t>
  </si>
  <si>
    <t>30.05.25</t>
  </si>
  <si>
    <t>30.06.25</t>
  </si>
  <si>
    <t>14.05.25</t>
  </si>
  <si>
    <t>23.05.25</t>
  </si>
  <si>
    <t>22.05.25</t>
  </si>
  <si>
    <t>10.06.25</t>
  </si>
  <si>
    <t>02.06.25</t>
  </si>
  <si>
    <t>Interest from Unity</t>
  </si>
  <si>
    <t>Unity interest (March-June)</t>
  </si>
  <si>
    <t>Unity interest (June-Sept)</t>
  </si>
  <si>
    <r>
      <t>For The Year Ending 31</t>
    </r>
    <r>
      <rPr>
        <b/>
        <vertAlign val="superscript"/>
        <sz val="12"/>
        <rFont val="Times New Roman"/>
        <family val="1"/>
      </rPr>
      <t>st</t>
    </r>
    <r>
      <rPr>
        <b/>
        <sz val="12"/>
        <rFont val="Times New Roman"/>
        <family val="1"/>
      </rPr>
      <t xml:space="preserve"> March 2026</t>
    </r>
  </si>
  <si>
    <t>Balance at 1st April 2025</t>
  </si>
  <si>
    <r>
      <t>31</t>
    </r>
    <r>
      <rPr>
        <vertAlign val="superscript"/>
        <sz val="12"/>
        <rFont val="Times New Roman"/>
        <family val="1"/>
      </rPr>
      <t xml:space="preserve">st  </t>
    </r>
    <r>
      <rPr>
        <sz val="12"/>
        <rFont val="Times New Roman"/>
        <family val="1"/>
      </rPr>
      <t>March 2026 and reflects its receipts and payments during the financial year.</t>
    </r>
  </si>
  <si>
    <t>18.09.25</t>
  </si>
  <si>
    <t>30.07.25</t>
  </si>
  <si>
    <t>30.08.25</t>
  </si>
  <si>
    <t>30.09.25</t>
  </si>
  <si>
    <t>30.10.25</t>
  </si>
  <si>
    <t>30.11.25</t>
  </si>
  <si>
    <t>16.07.25</t>
  </si>
  <si>
    <t>02.12.25</t>
  </si>
  <si>
    <t>10.02.26</t>
  </si>
  <si>
    <t>30.02.26</t>
  </si>
  <si>
    <t>31.12.25</t>
  </si>
  <si>
    <t>Unity Interest (Sept-December)</t>
  </si>
  <si>
    <t>31.01.26</t>
  </si>
  <si>
    <t>For The Year Ending 31st March 2026</t>
  </si>
  <si>
    <t>Less any unpresented cheques</t>
  </si>
  <si>
    <t>Unbanked cash at 31st March 2026</t>
  </si>
  <si>
    <t>Net bank balance as at 31 March 2026</t>
  </si>
  <si>
    <t>Net balances as at 31st March 2026</t>
  </si>
  <si>
    <t>Add: Receipts in the year 2025/2026</t>
  </si>
  <si>
    <t>Less: Payments in 2025/2026</t>
  </si>
  <si>
    <t>Closing balance per cash book 2026</t>
  </si>
  <si>
    <t>ANTINGHAM PARISH COUNCIL - RISK ASSESSMENT 2025-2026</t>
  </si>
  <si>
    <t>Date: April 2026</t>
  </si>
  <si>
    <t>Needs refurbishment on list to do</t>
  </si>
  <si>
    <t>The wording on the sign needs repainting on list</t>
  </si>
  <si>
    <t>To be actioned</t>
  </si>
  <si>
    <t>Accounts for the year ended 31st March 2026 - Asset List</t>
  </si>
  <si>
    <t>2025/2026</t>
  </si>
  <si>
    <t>Barclays - compensation</t>
  </si>
  <si>
    <t>Unity Interest (December - March)</t>
  </si>
  <si>
    <t>31.03.26</t>
  </si>
  <si>
    <t>Current Account - Unity</t>
  </si>
  <si>
    <t>03.02.26</t>
  </si>
  <si>
    <t>Business Saver -  Unity</t>
  </si>
  <si>
    <t>Miscellaneous - Barclays compensation</t>
  </si>
  <si>
    <t>11.02.26</t>
  </si>
  <si>
    <t>C/F 2026</t>
  </si>
  <si>
    <t>30.03.26</t>
  </si>
  <si>
    <t>Balance per bank statements as at 31 March 2026</t>
  </si>
  <si>
    <t>(receipts and payments book) as at 31st March 2026</t>
  </si>
  <si>
    <t>01.04.26</t>
  </si>
  <si>
    <t>Date reviewed</t>
  </si>
  <si>
    <t>1 set of village gates and 2 posts withsign</t>
  </si>
  <si>
    <t xml:space="preserve">Balances have decreased due to the payment for </t>
  </si>
  <si>
    <t>1 set of village gates and 1 set of speed posts</t>
  </si>
  <si>
    <t>+£942</t>
  </si>
  <si>
    <t>Increase in balances held was due to less</t>
  </si>
  <si>
    <t>expenditure in 24/25.</t>
  </si>
  <si>
    <t xml:space="preserve">Income primarily increased due the bottlebank reclaim </t>
  </si>
  <si>
    <t>+£215</t>
  </si>
  <si>
    <t>+£3,810</t>
  </si>
  <si>
    <t>In 2025-2026 we purchased a set of village gates via the NCC Parish Partnership Scheme at a cost of £1,694.  We also replaced our village sign at a cost of £1,772.</t>
  </si>
  <si>
    <t>the replacement village sign and the purchase of</t>
  </si>
  <si>
    <t>£4,000 is held for maintenance of Antingham Village Hall and £2,484 for general reserves</t>
  </si>
  <si>
    <t>+£1,994</t>
  </si>
  <si>
    <t>Barclays Interest</t>
  </si>
  <si>
    <t>This was replaced in May 2025</t>
  </si>
  <si>
    <t>of £650.  £100 compensation from Barclays.</t>
  </si>
  <si>
    <t>+£668</t>
  </si>
  <si>
    <t>-£2,215</t>
  </si>
  <si>
    <t>Fixed assets have increased to take into account the purchase of the village gates and posts.</t>
  </si>
  <si>
    <t>Internal Auditor</t>
  </si>
  <si>
    <t>Clerk - reimbursement (Wix)</t>
  </si>
  <si>
    <t xml:space="preserve">Clerk - reimburse for IT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</si>
</sst>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6" formatCode="&quot;£&quot;#,##0;[Red]\-&quot;£&quot;#,##0"/>
    <numFmt numFmtId="7" formatCode="&quot;£&quot;#,##0.00;\-&quot;£&quot;#,##0.00"/>
    <numFmt numFmtId="8" formatCode="&quot;£&quot;#,##0.00;[Red]\-&quot;£&quot;#,##0.00"/>
    <numFmt numFmtId="42" formatCode="_-&quot;£&quot;* #,##0_-;\-&quot;£&quot;* #,##0_-;_-&quot;£&quot;* &quot;-&quot;_-;_-@_-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dd/mm/yy;@"/>
    <numFmt numFmtId="165" formatCode="d/m/yy;@"/>
    <numFmt numFmtId="166" formatCode="_-* #,##0_-;\-* #,##0_-;_-* &quot;-&quot;??_-;_-@_-"/>
  </numFmts>
  <fonts count="37" x14ac:knownFonts="1">
    <font>
      <sz val="10"/>
      <name val="Arial"/>
    </font>
    <font>
      <sz val="10"/>
      <name val="Arial"/>
    </font>
    <font>
      <sz val="8"/>
      <name val="Arial"/>
    </font>
    <font>
      <b/>
      <sz val="10"/>
      <name val="Arial"/>
      <family val="2"/>
    </font>
    <font>
      <b/>
      <sz val="10"/>
      <color indexed="57"/>
      <name val="Arial"/>
      <family val="2"/>
    </font>
    <font>
      <sz val="12"/>
      <name val="Times New Roman"/>
      <family val="1"/>
    </font>
    <font>
      <b/>
      <sz val="12"/>
      <name val="Times New Roman"/>
      <family val="1"/>
    </font>
    <font>
      <b/>
      <sz val="16"/>
      <name val="Times New Roman"/>
      <family val="1"/>
    </font>
    <font>
      <u/>
      <sz val="12"/>
      <name val="Times New Roman"/>
      <family val="1"/>
    </font>
    <font>
      <b/>
      <u/>
      <sz val="12"/>
      <name val="Times New Roman"/>
      <family val="1"/>
    </font>
    <font>
      <b/>
      <sz val="11"/>
      <name val="Times New Roman"/>
      <family val="1"/>
    </font>
    <font>
      <b/>
      <vertAlign val="superscript"/>
      <sz val="12"/>
      <name val="Times New Roman"/>
      <family val="1"/>
    </font>
    <font>
      <vertAlign val="superscript"/>
      <sz val="12"/>
      <name val="Times New Roman"/>
      <family val="1"/>
    </font>
    <font>
      <sz val="10"/>
      <name val="Arial"/>
      <family val="2"/>
    </font>
    <font>
      <b/>
      <sz val="12"/>
      <color indexed="10"/>
      <name val="Times New Roman"/>
      <family val="1"/>
    </font>
    <font>
      <b/>
      <sz val="10"/>
      <color indexed="10"/>
      <name val="Arial"/>
    </font>
    <font>
      <sz val="10"/>
      <color indexed="10"/>
      <name val="Arial"/>
    </font>
    <font>
      <b/>
      <sz val="16"/>
      <name val="Arial"/>
      <family val="2"/>
    </font>
    <font>
      <sz val="10"/>
      <name val="Arial"/>
    </font>
    <font>
      <i/>
      <sz val="10"/>
      <name val="Arial"/>
      <family val="2"/>
    </font>
    <font>
      <b/>
      <sz val="10"/>
      <color rgb="FFC00000"/>
      <name val="Arial"/>
      <family val="2"/>
    </font>
    <font>
      <sz val="10"/>
      <color rgb="FFFF000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b/>
      <sz val="12"/>
      <color indexed="57"/>
      <name val="Arial"/>
      <family val="2"/>
    </font>
    <font>
      <sz val="12"/>
      <color rgb="FFFF0000"/>
      <name val="Times New Roman"/>
      <family val="1"/>
    </font>
    <font>
      <b/>
      <sz val="10"/>
      <name val="Trebuchet MS"/>
      <family val="2"/>
    </font>
    <font>
      <sz val="10"/>
      <name val="Trebuchet MS"/>
      <family val="2"/>
    </font>
    <font>
      <sz val="12"/>
      <name val="Trebuchet MS"/>
      <family val="2"/>
    </font>
    <font>
      <sz val="10"/>
      <color rgb="FF0070C0"/>
      <name val="Arial"/>
      <family val="2"/>
    </font>
    <font>
      <b/>
      <sz val="10"/>
      <color rgb="FF0070C0"/>
      <name val="Arial"/>
      <family val="2"/>
    </font>
    <font>
      <sz val="12"/>
      <color rgb="FFFF0000"/>
      <name val="Arial"/>
      <family val="2"/>
    </font>
    <font>
      <b/>
      <sz val="12"/>
      <color rgb="FFFF0000"/>
      <name val="Times New Roman"/>
      <family val="1"/>
    </font>
    <font>
      <b/>
      <i/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3">
    <xf numFmtId="0" fontId="0" fillId="0" borderId="0" xfId="0"/>
    <xf numFmtId="2" fontId="0" fillId="0" borderId="0" xfId="0" applyNumberFormat="1"/>
    <xf numFmtId="0" fontId="3" fillId="0" borderId="0" xfId="0" applyFont="1" applyAlignment="1">
      <alignment horizontal="center"/>
    </xf>
    <xf numFmtId="0" fontId="3" fillId="0" borderId="0" xfId="0" applyFont="1"/>
    <xf numFmtId="2" fontId="3" fillId="0" borderId="0" xfId="0" applyNumberFormat="1" applyFont="1"/>
    <xf numFmtId="164" fontId="0" fillId="0" borderId="0" xfId="0" applyNumberFormat="1"/>
    <xf numFmtId="165" fontId="0" fillId="0" borderId="0" xfId="0" applyNumberFormat="1"/>
    <xf numFmtId="0" fontId="4" fillId="0" borderId="0" xfId="0" applyFont="1"/>
    <xf numFmtId="2" fontId="4" fillId="0" borderId="0" xfId="0" applyNumberFormat="1" applyFont="1"/>
    <xf numFmtId="43" fontId="0" fillId="0" borderId="0" xfId="1" applyFont="1"/>
    <xf numFmtId="7" fontId="0" fillId="0" borderId="0" xfId="1" applyNumberFormat="1" applyFont="1"/>
    <xf numFmtId="44" fontId="0" fillId="0" borderId="0" xfId="0" applyNumberFormat="1"/>
    <xf numFmtId="0" fontId="5" fillId="0" borderId="0" xfId="0" applyFont="1"/>
    <xf numFmtId="14" fontId="6" fillId="0" borderId="0" xfId="0" applyNumberFormat="1" applyFont="1"/>
    <xf numFmtId="0" fontId="6" fillId="0" borderId="0" xfId="0" applyFont="1"/>
    <xf numFmtId="4" fontId="6" fillId="0" borderId="0" xfId="0" applyNumberFormat="1" applyFont="1"/>
    <xf numFmtId="0" fontId="8" fillId="0" borderId="0" xfId="0" applyFont="1"/>
    <xf numFmtId="0" fontId="6" fillId="0" borderId="0" xfId="0" applyFont="1" applyAlignment="1">
      <alignment horizontal="center"/>
    </xf>
    <xf numFmtId="2" fontId="7" fillId="0" borderId="0" xfId="0" applyNumberFormat="1" applyFont="1" applyAlignment="1">
      <alignment horizontal="center"/>
    </xf>
    <xf numFmtId="2" fontId="5" fillId="0" borderId="0" xfId="0" applyNumberFormat="1" applyFont="1" applyAlignment="1">
      <alignment horizontal="center"/>
    </xf>
    <xf numFmtId="2" fontId="6" fillId="0" borderId="0" xfId="0" applyNumberFormat="1" applyFont="1"/>
    <xf numFmtId="2" fontId="5" fillId="0" borderId="0" xfId="0" applyNumberFormat="1" applyFont="1"/>
    <xf numFmtId="2" fontId="6" fillId="0" borderId="0" xfId="0" applyNumberFormat="1" applyFont="1" applyAlignment="1">
      <alignment horizontal="left" indent="4"/>
    </xf>
    <xf numFmtId="2" fontId="9" fillId="0" borderId="0" xfId="0" applyNumberFormat="1" applyFont="1" applyAlignment="1">
      <alignment horizontal="center"/>
    </xf>
    <xf numFmtId="2" fontId="6" fillId="0" borderId="0" xfId="0" applyNumberFormat="1" applyFont="1" applyAlignment="1">
      <alignment horizontal="center"/>
    </xf>
    <xf numFmtId="2" fontId="9" fillId="0" borderId="0" xfId="0" applyNumberFormat="1" applyFont="1"/>
    <xf numFmtId="43" fontId="3" fillId="0" borderId="0" xfId="1" applyFont="1"/>
    <xf numFmtId="0" fontId="0" fillId="0" borderId="0" xfId="0" applyAlignment="1">
      <alignment horizontal="center"/>
    </xf>
    <xf numFmtId="2" fontId="3" fillId="0" borderId="0" xfId="0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0" fontId="3" fillId="0" borderId="2" xfId="0" applyFont="1" applyBorder="1"/>
    <xf numFmtId="2" fontId="3" fillId="0" borderId="2" xfId="0" applyNumberFormat="1" applyFont="1" applyBorder="1"/>
    <xf numFmtId="43" fontId="3" fillId="0" borderId="2" xfId="1" applyFont="1" applyBorder="1"/>
    <xf numFmtId="43" fontId="3" fillId="0" borderId="0" xfId="1" applyFont="1" applyBorder="1" applyAlignment="1">
      <alignment horizontal="center"/>
    </xf>
    <xf numFmtId="43" fontId="0" fillId="0" borderId="0" xfId="1" applyFont="1" applyBorder="1"/>
    <xf numFmtId="43" fontId="0" fillId="0" borderId="0" xfId="0" applyNumberFormat="1"/>
    <xf numFmtId="0" fontId="13" fillId="0" borderId="0" xfId="0" applyFont="1"/>
    <xf numFmtId="43" fontId="13" fillId="0" borderId="0" xfId="1" applyFont="1"/>
    <xf numFmtId="4" fontId="0" fillId="0" borderId="0" xfId="0" applyNumberFormat="1"/>
    <xf numFmtId="0" fontId="0" fillId="0" borderId="0" xfId="0" applyAlignment="1">
      <alignment horizontal="left"/>
    </xf>
    <xf numFmtId="2" fontId="6" fillId="0" borderId="0" xfId="0" applyNumberFormat="1" applyFont="1" applyAlignment="1">
      <alignment horizontal="left"/>
    </xf>
    <xf numFmtId="4" fontId="3" fillId="0" borderId="0" xfId="0" applyNumberFormat="1" applyFont="1"/>
    <xf numFmtId="164" fontId="16" fillId="0" borderId="0" xfId="0" applyNumberFormat="1" applyFont="1"/>
    <xf numFmtId="0" fontId="16" fillId="0" borderId="0" xfId="0" applyFont="1"/>
    <xf numFmtId="2" fontId="16" fillId="0" borderId="0" xfId="0" applyNumberFormat="1" applyFont="1"/>
    <xf numFmtId="43" fontId="16" fillId="0" borderId="0" xfId="1" applyFont="1"/>
    <xf numFmtId="7" fontId="16" fillId="0" borderId="0" xfId="1" applyNumberFormat="1" applyFont="1"/>
    <xf numFmtId="3" fontId="0" fillId="0" borderId="0" xfId="0" applyNumberFormat="1"/>
    <xf numFmtId="43" fontId="3" fillId="0" borderId="7" xfId="1" applyFont="1" applyBorder="1"/>
    <xf numFmtId="0" fontId="0" fillId="0" borderId="10" xfId="0" applyBorder="1"/>
    <xf numFmtId="0" fontId="17" fillId="0" borderId="0" xfId="0" applyFont="1" applyAlignment="1">
      <alignment horizontal="center"/>
    </xf>
    <xf numFmtId="0" fontId="6" fillId="0" borderId="11" xfId="0" applyFont="1" applyBorder="1"/>
    <xf numFmtId="43" fontId="6" fillId="0" borderId="11" xfId="0" applyNumberFormat="1" applyFont="1" applyBorder="1"/>
    <xf numFmtId="43" fontId="5" fillId="0" borderId="0" xfId="0" applyNumberFormat="1" applyFont="1"/>
    <xf numFmtId="0" fontId="0" fillId="0" borderId="0" xfId="0" applyAlignment="1">
      <alignment wrapText="1"/>
    </xf>
    <xf numFmtId="0" fontId="3" fillId="0" borderId="8" xfId="0" applyFont="1" applyBorder="1"/>
    <xf numFmtId="43" fontId="3" fillId="0" borderId="12" xfId="1" applyFont="1" applyFill="1" applyBorder="1"/>
    <xf numFmtId="43" fontId="0" fillId="0" borderId="0" xfId="1" applyFont="1" applyFill="1"/>
    <xf numFmtId="4" fontId="0" fillId="0" borderId="13" xfId="0" applyNumberFormat="1" applyBorder="1"/>
    <xf numFmtId="4" fontId="3" fillId="0" borderId="12" xfId="0" applyNumberFormat="1" applyFont="1" applyBorder="1"/>
    <xf numFmtId="0" fontId="0" fillId="0" borderId="13" xfId="0" applyBorder="1"/>
    <xf numFmtId="0" fontId="3" fillId="0" borderId="0" xfId="0" applyFont="1" applyAlignment="1">
      <alignment horizontal="right"/>
    </xf>
    <xf numFmtId="0" fontId="3" fillId="0" borderId="14" xfId="0" applyFont="1" applyBorder="1"/>
    <xf numFmtId="0" fontId="13" fillId="0" borderId="9" xfId="0" applyFont="1" applyBorder="1" applyAlignment="1">
      <alignment wrapText="1"/>
    </xf>
    <xf numFmtId="0" fontId="0" fillId="0" borderId="14" xfId="0" applyBorder="1"/>
    <xf numFmtId="0" fontId="13" fillId="0" borderId="9" xfId="0" applyFont="1" applyBorder="1"/>
    <xf numFmtId="0" fontId="0" fillId="0" borderId="9" xfId="0" applyBorder="1"/>
    <xf numFmtId="0" fontId="13" fillId="0" borderId="14" xfId="0" applyFont="1" applyBorder="1"/>
    <xf numFmtId="0" fontId="0" fillId="0" borderId="9" xfId="0" applyBorder="1" applyAlignment="1">
      <alignment horizontal="center" wrapText="1"/>
    </xf>
    <xf numFmtId="0" fontId="3" fillId="3" borderId="8" xfId="0" applyFont="1" applyFill="1" applyBorder="1"/>
    <xf numFmtId="0" fontId="0" fillId="0" borderId="16" xfId="0" applyBorder="1"/>
    <xf numFmtId="2" fontId="3" fillId="3" borderId="8" xfId="0" applyNumberFormat="1" applyFont="1" applyFill="1" applyBorder="1"/>
    <xf numFmtId="2" fontId="3" fillId="3" borderId="14" xfId="0" applyNumberFormat="1" applyFont="1" applyFill="1" applyBorder="1"/>
    <xf numFmtId="165" fontId="0" fillId="0" borderId="5" xfId="0" applyNumberFormat="1" applyBorder="1"/>
    <xf numFmtId="43" fontId="0" fillId="0" borderId="10" xfId="0" applyNumberFormat="1" applyBorder="1"/>
    <xf numFmtId="165" fontId="0" fillId="0" borderId="10" xfId="0" applyNumberFormat="1" applyBorder="1"/>
    <xf numFmtId="43" fontId="0" fillId="0" borderId="10" xfId="1" applyFont="1" applyFill="1" applyBorder="1"/>
    <xf numFmtId="43" fontId="1" fillId="0" borderId="17" xfId="1" applyFont="1" applyFill="1" applyBorder="1"/>
    <xf numFmtId="43" fontId="0" fillId="0" borderId="16" xfId="0" applyNumberFormat="1" applyBorder="1"/>
    <xf numFmtId="7" fontId="4" fillId="0" borderId="0" xfId="0" applyNumberFormat="1" applyFont="1"/>
    <xf numFmtId="165" fontId="13" fillId="0" borderId="10" xfId="0" applyNumberFormat="1" applyFont="1" applyBorder="1"/>
    <xf numFmtId="4" fontId="13" fillId="0" borderId="0" xfId="0" applyNumberFormat="1" applyFont="1"/>
    <xf numFmtId="0" fontId="21" fillId="0" borderId="0" xfId="0" applyFont="1"/>
    <xf numFmtId="43" fontId="0" fillId="2" borderId="0" xfId="1" applyFont="1" applyFill="1"/>
    <xf numFmtId="0" fontId="22" fillId="0" borderId="0" xfId="0" applyFont="1"/>
    <xf numFmtId="164" fontId="22" fillId="0" borderId="0" xfId="0" applyNumberFormat="1" applyFont="1" applyAlignment="1">
      <alignment horizontal="center"/>
    </xf>
    <xf numFmtId="0" fontId="22" fillId="0" borderId="0" xfId="0" applyFont="1" applyAlignment="1">
      <alignment horizontal="center"/>
    </xf>
    <xf numFmtId="2" fontId="23" fillId="0" borderId="0" xfId="0" applyNumberFormat="1" applyFont="1" applyAlignment="1">
      <alignment horizontal="center"/>
    </xf>
    <xf numFmtId="2" fontId="22" fillId="0" borderId="0" xfId="0" applyNumberFormat="1" applyFont="1" applyAlignment="1">
      <alignment horizontal="center"/>
    </xf>
    <xf numFmtId="43" fontId="22" fillId="0" borderId="0" xfId="1" applyFont="1" applyBorder="1" applyAlignment="1">
      <alignment horizontal="center"/>
    </xf>
    <xf numFmtId="7" fontId="22" fillId="0" borderId="1" xfId="1" applyNumberFormat="1" applyFont="1" applyBorder="1" applyAlignment="1">
      <alignment horizontal="center"/>
    </xf>
    <xf numFmtId="164" fontId="23" fillId="3" borderId="8" xfId="0" applyNumberFormat="1" applyFont="1" applyFill="1" applyBorder="1"/>
    <xf numFmtId="0" fontId="23" fillId="3" borderId="8" xfId="0" applyFont="1" applyFill="1" applyBorder="1"/>
    <xf numFmtId="2" fontId="23" fillId="3" borderId="8" xfId="0" applyNumberFormat="1" applyFont="1" applyFill="1" applyBorder="1"/>
    <xf numFmtId="43" fontId="23" fillId="3" borderId="8" xfId="1" applyFont="1" applyFill="1" applyBorder="1"/>
    <xf numFmtId="7" fontId="23" fillId="3" borderId="8" xfId="1" applyNumberFormat="1" applyFont="1" applyFill="1" applyBorder="1"/>
    <xf numFmtId="164" fontId="23" fillId="3" borderId="14" xfId="0" applyNumberFormat="1" applyFont="1" applyFill="1" applyBorder="1"/>
    <xf numFmtId="0" fontId="23" fillId="3" borderId="14" xfId="0" applyFont="1" applyFill="1" applyBorder="1"/>
    <xf numFmtId="164" fontId="22" fillId="0" borderId="16" xfId="0" applyNumberFormat="1" applyFont="1" applyBorder="1"/>
    <xf numFmtId="0" fontId="22" fillId="0" borderId="16" xfId="0" applyFont="1" applyBorder="1"/>
    <xf numFmtId="0" fontId="22" fillId="0" borderId="10" xfId="0" applyFont="1" applyBorder="1"/>
    <xf numFmtId="7" fontId="22" fillId="0" borderId="10" xfId="1" applyNumberFormat="1" applyFont="1" applyBorder="1"/>
    <xf numFmtId="44" fontId="22" fillId="0" borderId="0" xfId="0" applyNumberFormat="1" applyFont="1"/>
    <xf numFmtId="0" fontId="0" fillId="4" borderId="0" xfId="0" applyFill="1"/>
    <xf numFmtId="0" fontId="13" fillId="4" borderId="0" xfId="0" applyFont="1" applyFill="1"/>
    <xf numFmtId="43" fontId="13" fillId="0" borderId="0" xfId="0" applyNumberFormat="1" applyFont="1"/>
    <xf numFmtId="0" fontId="5" fillId="4" borderId="0" xfId="0" applyFont="1" applyFill="1"/>
    <xf numFmtId="165" fontId="0" fillId="0" borderId="0" xfId="0" applyNumberFormat="1" applyAlignment="1">
      <alignment horizontal="center"/>
    </xf>
    <xf numFmtId="0" fontId="3" fillId="3" borderId="11" xfId="0" applyFont="1" applyFill="1" applyBorder="1"/>
    <xf numFmtId="165" fontId="3" fillId="3" borderId="11" xfId="0" applyNumberFormat="1" applyFont="1" applyFill="1" applyBorder="1"/>
    <xf numFmtId="43" fontId="0" fillId="0" borderId="16" xfId="1" applyFont="1" applyFill="1" applyBorder="1"/>
    <xf numFmtId="43" fontId="3" fillId="3" borderId="11" xfId="1" applyFont="1" applyFill="1" applyBorder="1"/>
    <xf numFmtId="2" fontId="3" fillId="3" borderId="11" xfId="0" applyNumberFormat="1" applyFont="1" applyFill="1" applyBorder="1"/>
    <xf numFmtId="2" fontId="3" fillId="3" borderId="21" xfId="0" applyNumberFormat="1" applyFont="1" applyFill="1" applyBorder="1"/>
    <xf numFmtId="43" fontId="1" fillId="0" borderId="18" xfId="1" applyFont="1" applyFill="1" applyBorder="1"/>
    <xf numFmtId="165" fontId="13" fillId="0" borderId="16" xfId="0" applyNumberFormat="1" applyFont="1" applyBorder="1"/>
    <xf numFmtId="0" fontId="25" fillId="0" borderId="0" xfId="0" applyFont="1"/>
    <xf numFmtId="43" fontId="0" fillId="4" borderId="0" xfId="1" applyFont="1" applyFill="1"/>
    <xf numFmtId="0" fontId="3" fillId="4" borderId="11" xfId="0" applyFont="1" applyFill="1" applyBorder="1" applyAlignment="1">
      <alignment wrapText="1"/>
    </xf>
    <xf numFmtId="0" fontId="3" fillId="4" borderId="14" xfId="0" applyFont="1" applyFill="1" applyBorder="1"/>
    <xf numFmtId="0" fontId="13" fillId="4" borderId="9" xfId="0" applyFont="1" applyFill="1" applyBorder="1" applyAlignment="1">
      <alignment wrapText="1"/>
    </xf>
    <xf numFmtId="0" fontId="0" fillId="4" borderId="14" xfId="0" applyFill="1" applyBorder="1"/>
    <xf numFmtId="0" fontId="13" fillId="4" borderId="8" xfId="0" applyFont="1" applyFill="1" applyBorder="1"/>
    <xf numFmtId="0" fontId="13" fillId="4" borderId="9" xfId="0" applyFont="1" applyFill="1" applyBorder="1"/>
    <xf numFmtId="0" fontId="0" fillId="4" borderId="8" xfId="0" applyFill="1" applyBorder="1"/>
    <xf numFmtId="0" fontId="0" fillId="4" borderId="9" xfId="0" applyFill="1" applyBorder="1"/>
    <xf numFmtId="0" fontId="13" fillId="4" borderId="8" xfId="0" applyFont="1" applyFill="1" applyBorder="1" applyAlignment="1">
      <alignment wrapText="1"/>
    </xf>
    <xf numFmtId="0" fontId="19" fillId="4" borderId="9" xfId="0" applyFont="1" applyFill="1" applyBorder="1" applyAlignment="1">
      <alignment wrapText="1"/>
    </xf>
    <xf numFmtId="0" fontId="19" fillId="4" borderId="9" xfId="0" applyFont="1" applyFill="1" applyBorder="1"/>
    <xf numFmtId="0" fontId="19" fillId="4" borderId="14" xfId="0" applyFont="1" applyFill="1" applyBorder="1" applyAlignment="1">
      <alignment wrapText="1"/>
    </xf>
    <xf numFmtId="0" fontId="24" fillId="0" borderId="0" xfId="0" applyFont="1" applyAlignment="1">
      <alignment horizontal="right"/>
    </xf>
    <xf numFmtId="0" fontId="24" fillId="0" borderId="0" xfId="0" applyFont="1"/>
    <xf numFmtId="0" fontId="24" fillId="4" borderId="8" xfId="0" applyFont="1" applyFill="1" applyBorder="1"/>
    <xf numFmtId="0" fontId="24" fillId="4" borderId="14" xfId="0" applyFont="1" applyFill="1" applyBorder="1" applyAlignment="1">
      <alignment horizontal="center"/>
    </xf>
    <xf numFmtId="0" fontId="25" fillId="4" borderId="0" xfId="0" applyFont="1" applyFill="1" applyAlignment="1">
      <alignment horizontal="center"/>
    </xf>
    <xf numFmtId="42" fontId="25" fillId="4" borderId="8" xfId="0" applyNumberFormat="1" applyFont="1" applyFill="1" applyBorder="1" applyAlignment="1">
      <alignment horizontal="center"/>
    </xf>
    <xf numFmtId="49" fontId="25" fillId="4" borderId="9" xfId="0" applyNumberFormat="1" applyFont="1" applyFill="1" applyBorder="1" applyAlignment="1">
      <alignment horizontal="center"/>
    </xf>
    <xf numFmtId="42" fontId="25" fillId="4" borderId="14" xfId="0" applyNumberFormat="1" applyFont="1" applyFill="1" applyBorder="1" applyAlignment="1">
      <alignment horizontal="center"/>
    </xf>
    <xf numFmtId="42" fontId="25" fillId="4" borderId="9" xfId="0" applyNumberFormat="1" applyFont="1" applyFill="1" applyBorder="1" applyAlignment="1">
      <alignment horizontal="center"/>
    </xf>
    <xf numFmtId="42" fontId="25" fillId="4" borderId="3" xfId="0" applyNumberFormat="1" applyFont="1" applyFill="1" applyBorder="1" applyAlignment="1">
      <alignment horizontal="center"/>
    </xf>
    <xf numFmtId="49" fontId="25" fillId="4" borderId="4" xfId="0" applyNumberFormat="1" applyFont="1" applyFill="1" applyBorder="1" applyAlignment="1">
      <alignment horizontal="center"/>
    </xf>
    <xf numFmtId="42" fontId="25" fillId="4" borderId="5" xfId="0" applyNumberFormat="1" applyFont="1" applyFill="1" applyBorder="1" applyAlignment="1">
      <alignment horizontal="center"/>
    </xf>
    <xf numFmtId="6" fontId="25" fillId="4" borderId="9" xfId="0" applyNumberFormat="1" applyFont="1" applyFill="1" applyBorder="1" applyAlignment="1">
      <alignment horizontal="center"/>
    </xf>
    <xf numFmtId="0" fontId="3" fillId="3" borderId="14" xfId="0" applyFont="1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8" xfId="0" applyFill="1" applyBorder="1" applyAlignment="1">
      <alignment horizontal="center"/>
    </xf>
    <xf numFmtId="3" fontId="0" fillId="3" borderId="9" xfId="0" applyNumberFormat="1" applyFill="1" applyBorder="1" applyAlignment="1">
      <alignment horizontal="center"/>
    </xf>
    <xf numFmtId="166" fontId="18" fillId="3" borderId="9" xfId="1" applyNumberFormat="1" applyFont="1" applyFill="1" applyBorder="1" applyAlignment="1"/>
    <xf numFmtId="0" fontId="0" fillId="3" borderId="14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3" fontId="0" fillId="3" borderId="1" xfId="0" applyNumberFormat="1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166" fontId="0" fillId="3" borderId="9" xfId="1" applyNumberFormat="1" applyFont="1" applyFill="1" applyBorder="1" applyAlignment="1">
      <alignment horizontal="center"/>
    </xf>
    <xf numFmtId="0" fontId="13" fillId="3" borderId="9" xfId="0" applyFont="1" applyFill="1" applyBorder="1" applyAlignment="1">
      <alignment horizontal="center"/>
    </xf>
    <xf numFmtId="0" fontId="13" fillId="3" borderId="14" xfId="0" applyFont="1" applyFill="1" applyBorder="1" applyAlignment="1">
      <alignment horizontal="center"/>
    </xf>
    <xf numFmtId="0" fontId="26" fillId="4" borderId="0" xfId="0" applyFont="1" applyFill="1"/>
    <xf numFmtId="2" fontId="22" fillId="0" borderId="10" xfId="0" applyNumberFormat="1" applyFont="1" applyBorder="1"/>
    <xf numFmtId="43" fontId="22" fillId="0" borderId="10" xfId="1" applyFont="1" applyBorder="1"/>
    <xf numFmtId="2" fontId="3" fillId="3" borderId="8" xfId="0" applyNumberFormat="1" applyFont="1" applyFill="1" applyBorder="1" applyAlignment="1">
      <alignment wrapText="1"/>
    </xf>
    <xf numFmtId="2" fontId="22" fillId="0" borderId="19" xfId="0" applyNumberFormat="1" applyFont="1" applyBorder="1"/>
    <xf numFmtId="0" fontId="22" fillId="4" borderId="10" xfId="0" applyFont="1" applyFill="1" applyBorder="1"/>
    <xf numFmtId="164" fontId="22" fillId="4" borderId="16" xfId="0" applyNumberFormat="1" applyFont="1" applyFill="1" applyBorder="1"/>
    <xf numFmtId="7" fontId="22" fillId="4" borderId="10" xfId="1" applyNumberFormat="1" applyFont="1" applyFill="1" applyBorder="1"/>
    <xf numFmtId="2" fontId="22" fillId="4" borderId="10" xfId="0" applyNumberFormat="1" applyFont="1" applyFill="1" applyBorder="1"/>
    <xf numFmtId="43" fontId="22" fillId="4" borderId="10" xfId="1" applyFont="1" applyFill="1" applyBorder="1"/>
    <xf numFmtId="2" fontId="4" fillId="4" borderId="0" xfId="0" applyNumberFormat="1" applyFont="1" applyFill="1"/>
    <xf numFmtId="0" fontId="28" fillId="4" borderId="0" xfId="0" applyFont="1" applyFill="1"/>
    <xf numFmtId="0" fontId="21" fillId="4" borderId="0" xfId="0" applyFont="1" applyFill="1"/>
    <xf numFmtId="0" fontId="29" fillId="0" borderId="0" xfId="0" applyFont="1"/>
    <xf numFmtId="0" fontId="30" fillId="0" borderId="0" xfId="0" applyFont="1"/>
    <xf numFmtId="2" fontId="31" fillId="0" borderId="0" xfId="0" applyNumberFormat="1" applyFont="1" applyAlignment="1">
      <alignment horizontal="left"/>
    </xf>
    <xf numFmtId="0" fontId="31" fillId="0" borderId="0" xfId="0" applyFont="1"/>
    <xf numFmtId="43" fontId="31" fillId="0" borderId="0" xfId="1" applyFont="1"/>
    <xf numFmtId="4" fontId="31" fillId="0" borderId="0" xfId="0" applyNumberFormat="1" applyFont="1"/>
    <xf numFmtId="0" fontId="30" fillId="4" borderId="0" xfId="0" applyFont="1" applyFill="1"/>
    <xf numFmtId="43" fontId="31" fillId="4" borderId="0" xfId="1" applyFont="1" applyFill="1"/>
    <xf numFmtId="17" fontId="30" fillId="4" borderId="0" xfId="0" applyNumberFormat="1" applyFont="1" applyFill="1" applyAlignment="1">
      <alignment horizontal="left"/>
    </xf>
    <xf numFmtId="0" fontId="31" fillId="4" borderId="0" xfId="0" applyFont="1" applyFill="1"/>
    <xf numFmtId="2" fontId="31" fillId="0" borderId="0" xfId="0" applyNumberFormat="1" applyFont="1"/>
    <xf numFmtId="0" fontId="22" fillId="4" borderId="16" xfId="0" applyFont="1" applyFill="1" applyBorder="1"/>
    <xf numFmtId="2" fontId="22" fillId="4" borderId="19" xfId="0" applyNumberFormat="1" applyFont="1" applyFill="1" applyBorder="1"/>
    <xf numFmtId="4" fontId="3" fillId="4" borderId="0" xfId="0" applyNumberFormat="1" applyFont="1" applyFill="1"/>
    <xf numFmtId="164" fontId="22" fillId="4" borderId="10" xfId="0" applyNumberFormat="1" applyFont="1" applyFill="1" applyBorder="1"/>
    <xf numFmtId="7" fontId="22" fillId="4" borderId="15" xfId="1" applyNumberFormat="1" applyFont="1" applyFill="1" applyBorder="1"/>
    <xf numFmtId="164" fontId="22" fillId="4" borderId="20" xfId="0" applyNumberFormat="1" applyFont="1" applyFill="1" applyBorder="1"/>
    <xf numFmtId="2" fontId="27" fillId="4" borderId="0" xfId="0" applyNumberFormat="1" applyFont="1" applyFill="1"/>
    <xf numFmtId="4" fontId="23" fillId="4" borderId="0" xfId="0" applyNumberFormat="1" applyFont="1" applyFill="1"/>
    <xf numFmtId="1" fontId="4" fillId="4" borderId="0" xfId="0" applyNumberFormat="1" applyFont="1" applyFill="1"/>
    <xf numFmtId="2" fontId="3" fillId="4" borderId="0" xfId="0" applyNumberFormat="1" applyFont="1" applyFill="1"/>
    <xf numFmtId="1" fontId="3" fillId="4" borderId="0" xfId="0" applyNumberFormat="1" applyFont="1" applyFill="1"/>
    <xf numFmtId="0" fontId="13" fillId="4" borderId="9" xfId="0" applyFont="1" applyFill="1" applyBorder="1" applyAlignment="1">
      <alignment vertical="top" wrapText="1"/>
    </xf>
    <xf numFmtId="0" fontId="13" fillId="0" borderId="14" xfId="0" applyFont="1" applyBorder="1" applyAlignment="1">
      <alignment vertical="top"/>
    </xf>
    <xf numFmtId="0" fontId="13" fillId="0" borderId="9" xfId="0" applyFont="1" applyBorder="1" applyAlignment="1">
      <alignment vertical="top"/>
    </xf>
    <xf numFmtId="165" fontId="32" fillId="0" borderId="16" xfId="0" applyNumberFormat="1" applyFont="1" applyBorder="1"/>
    <xf numFmtId="0" fontId="32" fillId="0" borderId="10" xfId="0" applyFont="1" applyBorder="1"/>
    <xf numFmtId="43" fontId="32" fillId="0" borderId="10" xfId="1" applyFont="1" applyFill="1" applyBorder="1"/>
    <xf numFmtId="43" fontId="32" fillId="0" borderId="10" xfId="0" applyNumberFormat="1" applyFont="1" applyBorder="1"/>
    <xf numFmtId="0" fontId="32" fillId="0" borderId="0" xfId="0" applyFont="1"/>
    <xf numFmtId="0" fontId="32" fillId="0" borderId="16" xfId="0" applyFont="1" applyBorder="1"/>
    <xf numFmtId="43" fontId="32" fillId="0" borderId="16" xfId="1" applyFont="1" applyFill="1" applyBorder="1"/>
    <xf numFmtId="43" fontId="32" fillId="0" borderId="16" xfId="0" applyNumberFormat="1" applyFont="1" applyBorder="1"/>
    <xf numFmtId="43" fontId="32" fillId="0" borderId="18" xfId="1" applyFont="1" applyFill="1" applyBorder="1"/>
    <xf numFmtId="44" fontId="23" fillId="0" borderId="0" xfId="0" applyNumberFormat="1" applyFont="1"/>
    <xf numFmtId="44" fontId="22" fillId="0" borderId="0" xfId="1" applyNumberFormat="1" applyFont="1" applyBorder="1"/>
    <xf numFmtId="44" fontId="23" fillId="0" borderId="0" xfId="1" applyNumberFormat="1" applyFont="1" applyBorder="1"/>
    <xf numFmtId="2" fontId="22" fillId="0" borderId="16" xfId="0" applyNumberFormat="1" applyFont="1" applyBorder="1"/>
    <xf numFmtId="2" fontId="23" fillId="3" borderId="14" xfId="0" applyNumberFormat="1" applyFont="1" applyFill="1" applyBorder="1"/>
    <xf numFmtId="2" fontId="3" fillId="3" borderId="14" xfId="0" applyNumberFormat="1" applyFont="1" applyFill="1" applyBorder="1" applyAlignment="1">
      <alignment wrapText="1"/>
    </xf>
    <xf numFmtId="43" fontId="22" fillId="0" borderId="16" xfId="1" applyFont="1" applyBorder="1"/>
    <xf numFmtId="43" fontId="23" fillId="3" borderId="14" xfId="1" applyFont="1" applyFill="1" applyBorder="1"/>
    <xf numFmtId="7" fontId="22" fillId="0" borderId="16" xfId="1" applyNumberFormat="1" applyFont="1" applyBorder="1"/>
    <xf numFmtId="2" fontId="22" fillId="0" borderId="22" xfId="0" applyNumberFormat="1" applyFont="1" applyBorder="1"/>
    <xf numFmtId="0" fontId="25" fillId="4" borderId="0" xfId="0" applyFont="1" applyFill="1"/>
    <xf numFmtId="0" fontId="33" fillId="4" borderId="0" xfId="0" applyFont="1" applyFill="1"/>
    <xf numFmtId="44" fontId="23" fillId="0" borderId="14" xfId="0" applyNumberFormat="1" applyFont="1" applyBorder="1"/>
    <xf numFmtId="43" fontId="13" fillId="2" borderId="0" xfId="1" applyFont="1" applyFill="1"/>
    <xf numFmtId="44" fontId="22" fillId="0" borderId="23" xfId="0" applyNumberFormat="1" applyFont="1" applyBorder="1"/>
    <xf numFmtId="44" fontId="22" fillId="0" borderId="24" xfId="0" applyNumberFormat="1" applyFont="1" applyBorder="1"/>
    <xf numFmtId="44" fontId="22" fillId="0" borderId="24" xfId="1" applyNumberFormat="1" applyFont="1" applyBorder="1"/>
    <xf numFmtId="0" fontId="13" fillId="4" borderId="0" xfId="0" applyFont="1" applyFill="1" applyAlignment="1">
      <alignment wrapText="1" shrinkToFit="1"/>
    </xf>
    <xf numFmtId="7" fontId="23" fillId="0" borderId="0" xfId="1" applyNumberFormat="1" applyFont="1" applyBorder="1"/>
    <xf numFmtId="0" fontId="33" fillId="0" borderId="0" xfId="0" applyFont="1"/>
    <xf numFmtId="4" fontId="21" fillId="0" borderId="0" xfId="0" applyNumberFormat="1" applyFont="1"/>
    <xf numFmtId="164" fontId="34" fillId="0" borderId="10" xfId="0" applyNumberFormat="1" applyFont="1" applyBorder="1"/>
    <xf numFmtId="0" fontId="34" fillId="4" borderId="10" xfId="0" applyFont="1" applyFill="1" applyBorder="1"/>
    <xf numFmtId="2" fontId="34" fillId="0" borderId="10" xfId="0" applyNumberFormat="1" applyFont="1" applyBorder="1"/>
    <xf numFmtId="43" fontId="34" fillId="0" borderId="10" xfId="1" applyFont="1" applyBorder="1"/>
    <xf numFmtId="7" fontId="34" fillId="0" borderId="10" xfId="1" applyNumberFormat="1" applyFont="1" applyBorder="1"/>
    <xf numFmtId="0" fontId="30" fillId="4" borderId="0" xfId="0" applyFont="1" applyFill="1" applyAlignment="1">
      <alignment horizontal="left"/>
    </xf>
    <xf numFmtId="164" fontId="22" fillId="0" borderId="20" xfId="0" applyNumberFormat="1" applyFont="1" applyBorder="1"/>
    <xf numFmtId="2" fontId="13" fillId="4" borderId="0" xfId="0" applyNumberFormat="1" applyFont="1" applyFill="1"/>
    <xf numFmtId="43" fontId="13" fillId="4" borderId="0" xfId="1" applyFont="1" applyFill="1"/>
    <xf numFmtId="2" fontId="19" fillId="4" borderId="0" xfId="0" applyNumberFormat="1" applyFont="1" applyFill="1"/>
    <xf numFmtId="7" fontId="23" fillId="3" borderId="14" xfId="1" applyNumberFormat="1" applyFont="1" applyFill="1" applyBorder="1"/>
    <xf numFmtId="0" fontId="21" fillId="4" borderId="0" xfId="0" applyFont="1" applyFill="1" applyAlignment="1">
      <alignment wrapText="1" shrinkToFit="1"/>
    </xf>
    <xf numFmtId="0" fontId="13" fillId="4" borderId="8" xfId="0" applyFont="1" applyFill="1" applyBorder="1" applyAlignment="1">
      <alignment horizontal="center"/>
    </xf>
    <xf numFmtId="0" fontId="13" fillId="4" borderId="14" xfId="0" applyFont="1" applyFill="1" applyBorder="1" applyAlignment="1">
      <alignment horizontal="center" wrapText="1"/>
    </xf>
    <xf numFmtId="0" fontId="35" fillId="0" borderId="0" xfId="0" applyFont="1"/>
    <xf numFmtId="2" fontId="36" fillId="2" borderId="0" xfId="0" applyNumberFormat="1" applyFont="1" applyFill="1"/>
    <xf numFmtId="43" fontId="22" fillId="0" borderId="10" xfId="1" applyFont="1" applyFill="1" applyBorder="1"/>
    <xf numFmtId="7" fontId="22" fillId="0" borderId="10" xfId="1" applyNumberFormat="1" applyFont="1" applyFill="1" applyBorder="1"/>
    <xf numFmtId="2" fontId="27" fillId="0" borderId="0" xfId="0" applyNumberFormat="1" applyFont="1"/>
    <xf numFmtId="4" fontId="23" fillId="0" borderId="0" xfId="0" applyNumberFormat="1" applyFont="1"/>
    <xf numFmtId="44" fontId="23" fillId="0" borderId="25" xfId="1" applyNumberFormat="1" applyFont="1" applyBorder="1"/>
    <xf numFmtId="165" fontId="32" fillId="4" borderId="16" xfId="0" applyNumberFormat="1" applyFont="1" applyFill="1" applyBorder="1"/>
    <xf numFmtId="0" fontId="32" fillId="4" borderId="16" xfId="0" applyFont="1" applyFill="1" applyBorder="1"/>
    <xf numFmtId="43" fontId="32" fillId="4" borderId="16" xfId="1" applyFont="1" applyFill="1" applyBorder="1"/>
    <xf numFmtId="43" fontId="32" fillId="4" borderId="16" xfId="0" applyNumberFormat="1" applyFont="1" applyFill="1" applyBorder="1"/>
    <xf numFmtId="43" fontId="32" fillId="4" borderId="18" xfId="1" applyFont="1" applyFill="1" applyBorder="1"/>
    <xf numFmtId="0" fontId="32" fillId="4" borderId="0" xfId="0" applyFont="1" applyFill="1"/>
    <xf numFmtId="0" fontId="13" fillId="4" borderId="9" xfId="0" applyFont="1" applyFill="1" applyBorder="1" applyAlignment="1">
      <alignment horizontal="left"/>
    </xf>
    <xf numFmtId="8" fontId="13" fillId="4" borderId="14" xfId="0" applyNumberFormat="1" applyFont="1" applyFill="1" applyBorder="1" applyAlignment="1">
      <alignment horizontal="left" wrapText="1"/>
    </xf>
    <xf numFmtId="8" fontId="13" fillId="4" borderId="9" xfId="0" applyNumberFormat="1" applyFont="1" applyFill="1" applyBorder="1" applyAlignment="1">
      <alignment wrapText="1"/>
    </xf>
    <xf numFmtId="0" fontId="6" fillId="4" borderId="0" xfId="0" applyFont="1" applyFill="1"/>
    <xf numFmtId="0" fontId="15" fillId="4" borderId="0" xfId="0" applyFont="1" applyFill="1"/>
    <xf numFmtId="0" fontId="14" fillId="4" borderId="0" xfId="0" applyFont="1" applyFill="1"/>
    <xf numFmtId="43" fontId="0" fillId="4" borderId="0" xfId="0" applyNumberFormat="1" applyFill="1"/>
    <xf numFmtId="43" fontId="26" fillId="4" borderId="0" xfId="0" applyNumberFormat="1" applyFont="1" applyFill="1"/>
    <xf numFmtId="0" fontId="20" fillId="4" borderId="0" xfId="0" applyFont="1" applyFill="1"/>
    <xf numFmtId="43" fontId="13" fillId="4" borderId="0" xfId="0" applyNumberFormat="1" applyFont="1" applyFill="1"/>
    <xf numFmtId="4" fontId="5" fillId="4" borderId="0" xfId="0" applyNumberFormat="1" applyFont="1" applyFill="1"/>
    <xf numFmtId="4" fontId="6" fillId="4" borderId="0" xfId="0" applyNumberFormat="1" applyFont="1" applyFill="1"/>
    <xf numFmtId="3" fontId="6" fillId="4" borderId="0" xfId="0" applyNumberFormat="1" applyFont="1" applyFill="1"/>
    <xf numFmtId="3" fontId="5" fillId="4" borderId="0" xfId="0" applyNumberFormat="1" applyFont="1" applyFill="1"/>
    <xf numFmtId="0" fontId="13" fillId="4" borderId="9" xfId="0" applyFont="1" applyFill="1" applyBorder="1" applyAlignment="1">
      <alignment vertical="top"/>
    </xf>
    <xf numFmtId="0" fontId="13" fillId="0" borderId="9" xfId="0" applyFont="1" applyBorder="1" applyAlignment="1">
      <alignment vertical="top" wrapText="1"/>
    </xf>
    <xf numFmtId="3" fontId="0" fillId="3" borderId="9" xfId="0" applyNumberFormat="1" applyFill="1" applyBorder="1" applyAlignment="1">
      <alignment horizontal="center" vertical="top"/>
    </xf>
    <xf numFmtId="49" fontId="25" fillId="4" borderId="9" xfId="0" applyNumberFormat="1" applyFont="1" applyFill="1" applyBorder="1" applyAlignment="1">
      <alignment horizontal="center" vertical="top"/>
    </xf>
    <xf numFmtId="2" fontId="6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141"/>
  <sheetViews>
    <sheetView topLeftCell="A32" workbookViewId="0">
      <selection sqref="A1:E41"/>
    </sheetView>
  </sheetViews>
  <sheetFormatPr defaultRowHeight="12.75" x14ac:dyDescent="0.2"/>
  <cols>
    <col min="1" max="1" width="15.140625" style="1" customWidth="1"/>
    <col min="2" max="2" width="33" customWidth="1"/>
    <col min="3" max="3" width="12.28515625" customWidth="1"/>
    <col min="4" max="4" width="11.5703125" customWidth="1"/>
    <col min="5" max="5" width="11.140625" customWidth="1"/>
    <col min="6" max="6" width="10.140625" style="103" bestFit="1" customWidth="1"/>
    <col min="7" max="9" width="9.28515625" style="103" bestFit="1" customWidth="1"/>
    <col min="10" max="10" width="11.28515625" style="103" bestFit="1" customWidth="1"/>
    <col min="11" max="11" width="10.140625" style="103" bestFit="1" customWidth="1"/>
    <col min="12" max="13" width="9.140625" style="103"/>
    <col min="18" max="18" width="9.28515625" bestFit="1" customWidth="1"/>
    <col min="25" max="25" width="9.28515625" bestFit="1" customWidth="1"/>
    <col min="33" max="33" width="9.28515625" bestFit="1" customWidth="1"/>
    <col min="42" max="42" width="9.28515625" bestFit="1" customWidth="1"/>
    <col min="50" max="50" width="9.28515625" bestFit="1" customWidth="1"/>
    <col min="57" max="57" width="9.28515625" bestFit="1" customWidth="1"/>
    <col min="66" max="66" width="9.28515625" bestFit="1" customWidth="1"/>
  </cols>
  <sheetData>
    <row r="1" spans="1:9" ht="24.75" customHeight="1" x14ac:dyDescent="0.3">
      <c r="A1" s="271" t="s">
        <v>17</v>
      </c>
      <c r="B1" s="271"/>
      <c r="C1" s="271"/>
      <c r="D1" s="271"/>
    </row>
    <row r="2" spans="1:9" ht="12.75" customHeight="1" x14ac:dyDescent="0.25">
      <c r="A2" s="270" t="s">
        <v>18</v>
      </c>
      <c r="B2" s="270"/>
      <c r="C2" s="270"/>
      <c r="D2" s="270"/>
      <c r="G2" s="106"/>
    </row>
    <row r="3" spans="1:9" ht="18.75" x14ac:dyDescent="0.25">
      <c r="A3" s="270" t="s">
        <v>183</v>
      </c>
      <c r="B3" s="270"/>
      <c r="C3" s="270"/>
      <c r="D3" s="270"/>
      <c r="I3" s="106"/>
    </row>
    <row r="4" spans="1:9" ht="15.75" x14ac:dyDescent="0.25">
      <c r="A4" s="13">
        <v>45747</v>
      </c>
      <c r="C4" s="13"/>
      <c r="D4" s="13">
        <v>46112</v>
      </c>
      <c r="H4" s="253"/>
    </row>
    <row r="5" spans="1:9" x14ac:dyDescent="0.2">
      <c r="A5" s="2" t="s">
        <v>19</v>
      </c>
      <c r="C5" t="s">
        <v>19</v>
      </c>
      <c r="D5" s="2" t="s">
        <v>19</v>
      </c>
    </row>
    <row r="6" spans="1:9" ht="15.75" x14ac:dyDescent="0.25">
      <c r="A6"/>
      <c r="B6" s="17" t="s">
        <v>20</v>
      </c>
      <c r="C6" s="14"/>
      <c r="H6" s="253"/>
    </row>
    <row r="7" spans="1:9" ht="15.75" x14ac:dyDescent="0.25">
      <c r="A7" s="9">
        <v>3800</v>
      </c>
      <c r="B7" s="12" t="s">
        <v>49</v>
      </c>
      <c r="C7" s="9"/>
      <c r="D7" s="9">
        <v>4000</v>
      </c>
      <c r="H7" s="106"/>
    </row>
    <row r="8" spans="1:9" ht="15.75" x14ac:dyDescent="0.25">
      <c r="A8" s="117">
        <v>11.22</v>
      </c>
      <c r="B8" s="12" t="s">
        <v>21</v>
      </c>
      <c r="C8" s="1"/>
      <c r="D8" s="117">
        <v>140.34</v>
      </c>
      <c r="E8" s="166"/>
      <c r="F8" s="166"/>
      <c r="G8" s="167"/>
      <c r="H8" s="167"/>
      <c r="I8" s="167"/>
    </row>
    <row r="9" spans="1:9" ht="15.75" x14ac:dyDescent="0.25">
      <c r="A9" s="9">
        <v>0</v>
      </c>
      <c r="B9" s="12" t="s">
        <v>22</v>
      </c>
      <c r="D9" s="9">
        <v>78.92</v>
      </c>
      <c r="F9" s="166"/>
      <c r="G9" s="167"/>
      <c r="H9" s="167"/>
      <c r="I9" s="167"/>
    </row>
    <row r="10" spans="1:9" ht="15.75" x14ac:dyDescent="0.25">
      <c r="A10" s="9">
        <v>260.05</v>
      </c>
      <c r="B10" s="12" t="s">
        <v>125</v>
      </c>
      <c r="C10" s="9"/>
      <c r="D10" s="9">
        <v>647.29</v>
      </c>
      <c r="F10" s="106"/>
    </row>
    <row r="11" spans="1:9" ht="15.75" x14ac:dyDescent="0.25">
      <c r="A11" s="117">
        <v>27.25</v>
      </c>
      <c r="B11" s="106" t="s">
        <v>220</v>
      </c>
      <c r="C11" s="117"/>
      <c r="D11" s="117">
        <v>100</v>
      </c>
      <c r="F11" s="106"/>
    </row>
    <row r="12" spans="1:9" ht="16.5" thickBot="1" x14ac:dyDescent="0.3">
      <c r="A12" s="56">
        <f>SUM(A7:A11)</f>
        <v>4098.5200000000004</v>
      </c>
      <c r="B12" s="14" t="s">
        <v>23</v>
      </c>
      <c r="C12" s="4"/>
      <c r="D12" s="56">
        <f>SUM(D7:D11)</f>
        <v>4966.55</v>
      </c>
      <c r="F12" s="104"/>
      <c r="G12" s="106"/>
    </row>
    <row r="13" spans="1:9" ht="16.5" thickTop="1" x14ac:dyDescent="0.25">
      <c r="A13" s="35"/>
      <c r="C13" s="1"/>
      <c r="D13" s="35"/>
      <c r="I13" s="106"/>
    </row>
    <row r="14" spans="1:9" ht="15.75" x14ac:dyDescent="0.25">
      <c r="A14"/>
      <c r="B14" s="22" t="s">
        <v>24</v>
      </c>
      <c r="C14" s="1"/>
      <c r="H14" s="253"/>
    </row>
    <row r="15" spans="1:9" ht="15.75" x14ac:dyDescent="0.25">
      <c r="A15" s="1">
        <v>776</v>
      </c>
      <c r="B15" s="12" t="s">
        <v>25</v>
      </c>
      <c r="C15" s="9"/>
      <c r="D15" s="1">
        <v>974</v>
      </c>
    </row>
    <row r="16" spans="1:9" ht="15.75" x14ac:dyDescent="0.25">
      <c r="A16" s="1">
        <v>389.79</v>
      </c>
      <c r="B16" s="12" t="s">
        <v>26</v>
      </c>
      <c r="C16" s="1"/>
      <c r="D16" s="1">
        <v>445.16</v>
      </c>
    </row>
    <row r="17" spans="1:12" ht="15.75" x14ac:dyDescent="0.25">
      <c r="A17" s="1">
        <v>194</v>
      </c>
      <c r="B17" s="12" t="s">
        <v>44</v>
      </c>
      <c r="C17" s="1"/>
      <c r="D17" s="1">
        <v>211</v>
      </c>
      <c r="G17" s="106"/>
    </row>
    <row r="18" spans="1:12" ht="15.75" x14ac:dyDescent="0.25">
      <c r="A18" s="1">
        <v>100</v>
      </c>
      <c r="B18" s="12" t="s">
        <v>27</v>
      </c>
      <c r="C18" s="1"/>
      <c r="D18" s="1">
        <v>0</v>
      </c>
      <c r="G18" s="106"/>
    </row>
    <row r="19" spans="1:12" ht="15.75" x14ac:dyDescent="0.25">
      <c r="A19" s="1">
        <v>689.24</v>
      </c>
      <c r="B19" s="12" t="s">
        <v>28</v>
      </c>
      <c r="C19" s="1"/>
      <c r="D19" s="1">
        <v>686.99</v>
      </c>
      <c r="F19" s="106"/>
    </row>
    <row r="20" spans="1:12" ht="15.75" x14ac:dyDescent="0.25">
      <c r="A20" s="1">
        <v>163.55000000000001</v>
      </c>
      <c r="B20" s="12" t="s">
        <v>46</v>
      </c>
      <c r="C20" s="1"/>
      <c r="D20" s="1">
        <v>373.16</v>
      </c>
      <c r="G20" s="106"/>
    </row>
    <row r="21" spans="1:12" ht="15.75" x14ac:dyDescent="0.25">
      <c r="A21" s="37">
        <v>765.4</v>
      </c>
      <c r="B21" s="12" t="s">
        <v>40</v>
      </c>
      <c r="C21" s="9"/>
      <c r="D21" s="37">
        <v>4076.77</v>
      </c>
      <c r="G21" s="106"/>
    </row>
    <row r="22" spans="1:12" ht="15.75" x14ac:dyDescent="0.25">
      <c r="A22" s="37">
        <v>78.92</v>
      </c>
      <c r="B22" s="12" t="s">
        <v>3</v>
      </c>
      <c r="C22" s="1"/>
      <c r="D22" s="37">
        <v>414.39</v>
      </c>
      <c r="G22" s="106"/>
    </row>
    <row r="23" spans="1:12" ht="16.5" thickBot="1" x14ac:dyDescent="0.3">
      <c r="A23" s="56">
        <f>SUM(A15:A22)</f>
        <v>3156.9</v>
      </c>
      <c r="B23" s="14" t="s">
        <v>29</v>
      </c>
      <c r="C23" s="1"/>
      <c r="D23" s="56">
        <f>SUM(D15:D22)</f>
        <v>7181.47</v>
      </c>
      <c r="E23" s="12"/>
      <c r="F23" s="106"/>
    </row>
    <row r="24" spans="1:12" ht="16.5" thickTop="1" x14ac:dyDescent="0.25">
      <c r="A24" s="22"/>
      <c r="C24" s="1"/>
      <c r="F24" s="106"/>
      <c r="G24" s="106"/>
    </row>
    <row r="25" spans="1:12" ht="15.75" x14ac:dyDescent="0.25">
      <c r="A25" s="269" t="s">
        <v>30</v>
      </c>
      <c r="B25" s="269"/>
      <c r="C25" s="269"/>
      <c r="D25" s="269"/>
      <c r="G25" s="106"/>
    </row>
    <row r="26" spans="1:12" ht="15.75" x14ac:dyDescent="0.25">
      <c r="A26" s="57">
        <v>7777.41</v>
      </c>
      <c r="B26" s="12" t="s">
        <v>184</v>
      </c>
      <c r="C26" s="57">
        <f>A34</f>
        <v>8719.0300000000007</v>
      </c>
      <c r="E26" s="12"/>
      <c r="F26" s="106"/>
    </row>
    <row r="27" spans="1:12" ht="15.75" x14ac:dyDescent="0.25">
      <c r="A27" s="57">
        <v>4098.5200000000004</v>
      </c>
      <c r="B27" s="12" t="s">
        <v>23</v>
      </c>
      <c r="C27" s="57">
        <f>D12</f>
        <v>4966.55</v>
      </c>
    </row>
    <row r="28" spans="1:12" ht="15.75" x14ac:dyDescent="0.25">
      <c r="A28" s="57">
        <v>3156.9</v>
      </c>
      <c r="B28" s="14" t="s">
        <v>31</v>
      </c>
      <c r="C28" s="57">
        <f>D23</f>
        <v>7181.47</v>
      </c>
      <c r="G28" s="254"/>
      <c r="H28" s="255"/>
      <c r="I28" s="254"/>
      <c r="J28" s="254"/>
    </row>
    <row r="29" spans="1:12" ht="16.5" thickBot="1" x14ac:dyDescent="0.3">
      <c r="A29" s="56">
        <f>A26+A27-A28</f>
        <v>8719.0300000000007</v>
      </c>
      <c r="B29" s="14" t="s">
        <v>222</v>
      </c>
      <c r="C29" s="56">
        <f>C26+C27-C28</f>
        <v>6504.1100000000015</v>
      </c>
      <c r="E29" s="14"/>
      <c r="G29" s="254"/>
      <c r="H29" s="254"/>
      <c r="I29" s="254"/>
      <c r="J29" s="254"/>
    </row>
    <row r="30" spans="1:12" ht="12.75" customHeight="1" thickTop="1" x14ac:dyDescent="0.25">
      <c r="A30" s="268" t="s">
        <v>32</v>
      </c>
      <c r="B30" s="268"/>
      <c r="C30" s="268"/>
      <c r="D30" s="268"/>
      <c r="G30" s="256"/>
    </row>
    <row r="31" spans="1:12" ht="15.75" x14ac:dyDescent="0.25">
      <c r="A31" s="231">
        <v>219.03</v>
      </c>
      <c r="B31" s="106" t="s">
        <v>217</v>
      </c>
      <c r="C31" s="215">
        <v>1578.82</v>
      </c>
      <c r="E31" s="14"/>
      <c r="G31" s="155"/>
      <c r="H31" s="257"/>
      <c r="I31" s="155"/>
    </row>
    <row r="32" spans="1:12" ht="15.75" x14ac:dyDescent="0.25">
      <c r="A32" s="117">
        <v>8500</v>
      </c>
      <c r="B32" s="12" t="s">
        <v>219</v>
      </c>
      <c r="C32" s="83">
        <v>4925.29</v>
      </c>
      <c r="G32" s="256"/>
      <c r="K32" s="106"/>
      <c r="L32" s="106"/>
    </row>
    <row r="33" spans="1:12" ht="15.75" x14ac:dyDescent="0.25">
      <c r="A33" s="232"/>
      <c r="B33" s="237"/>
      <c r="C33" s="238"/>
      <c r="D33" s="82"/>
      <c r="E33" s="82"/>
      <c r="F33" s="167"/>
      <c r="I33" s="258"/>
      <c r="K33" s="106"/>
      <c r="L33" s="106"/>
    </row>
    <row r="34" spans="1:12" ht="13.5" thickBot="1" x14ac:dyDescent="0.25">
      <c r="A34" s="56">
        <f>SUM(A31+A32-A33)</f>
        <v>8719.0300000000007</v>
      </c>
      <c r="C34" s="56">
        <f>SUM(C31+C32-C33)</f>
        <v>6504.11</v>
      </c>
      <c r="F34" s="256"/>
      <c r="G34" s="259"/>
    </row>
    <row r="35" spans="1:12" ht="12.75" customHeight="1" thickTop="1" x14ac:dyDescent="0.25">
      <c r="A35" s="15"/>
      <c r="B35" s="12"/>
      <c r="C35" s="9"/>
    </row>
    <row r="36" spans="1:12" ht="15.75" x14ac:dyDescent="0.25">
      <c r="A36" s="21" t="s">
        <v>33</v>
      </c>
      <c r="B36" s="21"/>
      <c r="C36" s="21"/>
      <c r="F36" s="260"/>
    </row>
    <row r="37" spans="1:12" ht="18.75" x14ac:dyDescent="0.25">
      <c r="A37" s="21" t="s">
        <v>185</v>
      </c>
      <c r="B37" s="21"/>
      <c r="C37" s="21"/>
    </row>
    <row r="38" spans="1:12" ht="15.75" x14ac:dyDescent="0.25">
      <c r="A38" s="19"/>
      <c r="K38" s="261"/>
    </row>
    <row r="39" spans="1:12" ht="15.75" x14ac:dyDescent="0.25">
      <c r="A39" s="20" t="s">
        <v>34</v>
      </c>
      <c r="B39" s="20"/>
      <c r="C39" s="14" t="s">
        <v>35</v>
      </c>
      <c r="D39" s="14"/>
      <c r="E39" s="14"/>
      <c r="K39" s="261"/>
    </row>
    <row r="40" spans="1:12" ht="15.75" x14ac:dyDescent="0.25">
      <c r="A40" s="14" t="s">
        <v>36</v>
      </c>
      <c r="C40" s="14" t="s">
        <v>37</v>
      </c>
      <c r="D40" s="14"/>
    </row>
    <row r="41" spans="1:12" ht="15.75" x14ac:dyDescent="0.25">
      <c r="A41" s="20" t="s">
        <v>38</v>
      </c>
      <c r="B41" s="20"/>
      <c r="C41" s="14" t="s">
        <v>39</v>
      </c>
      <c r="D41" s="14"/>
      <c r="E41" s="14"/>
    </row>
    <row r="42" spans="1:12" ht="15.75" x14ac:dyDescent="0.25">
      <c r="A42"/>
      <c r="G42" s="253"/>
    </row>
    <row r="43" spans="1:12" x14ac:dyDescent="0.2">
      <c r="A43"/>
    </row>
    <row r="44" spans="1:12" ht="15.75" x14ac:dyDescent="0.25">
      <c r="A44" s="20"/>
      <c r="C44" s="14"/>
    </row>
    <row r="45" spans="1:12" ht="15.75" x14ac:dyDescent="0.25">
      <c r="A45" s="20"/>
    </row>
    <row r="46" spans="1:12" ht="15.75" x14ac:dyDescent="0.25">
      <c r="A46" s="20"/>
    </row>
    <row r="47" spans="1:12" ht="15.75" x14ac:dyDescent="0.25">
      <c r="A47" s="20"/>
    </row>
    <row r="48" spans="1:12" ht="20.25" x14ac:dyDescent="0.3">
      <c r="A48" s="18"/>
      <c r="B48" s="18"/>
    </row>
    <row r="49" spans="1:66" ht="15.75" x14ac:dyDescent="0.25">
      <c r="A49" s="23"/>
      <c r="B49" s="23"/>
    </row>
    <row r="50" spans="1:66" ht="15.75" x14ac:dyDescent="0.25">
      <c r="A50" s="21"/>
    </row>
    <row r="51" spans="1:66" ht="15.75" x14ac:dyDescent="0.25">
      <c r="A51" s="21"/>
    </row>
    <row r="52" spans="1:66" ht="15.75" x14ac:dyDescent="0.25">
      <c r="B52" s="12"/>
      <c r="E52" s="16"/>
    </row>
    <row r="53" spans="1:66" ht="15.75" x14ac:dyDescent="0.25">
      <c r="B53" s="12"/>
      <c r="C53" s="12"/>
      <c r="I53" s="106"/>
      <c r="K53" s="106"/>
      <c r="R53" s="12"/>
      <c r="T53" s="12"/>
      <c r="Y53" s="12"/>
      <c r="AA53" s="12"/>
      <c r="AG53" s="12"/>
      <c r="AI53" s="12"/>
      <c r="AP53" s="12"/>
      <c r="AR53" s="12"/>
      <c r="AX53" s="12"/>
      <c r="AZ53" s="12"/>
      <c r="BE53" s="12"/>
      <c r="BG53" s="12"/>
      <c r="BN53" s="12"/>
    </row>
    <row r="54" spans="1:66" ht="15.75" x14ac:dyDescent="0.25">
      <c r="B54" s="12"/>
      <c r="C54" s="12"/>
      <c r="I54" s="106"/>
      <c r="K54" s="106"/>
      <c r="R54" s="12"/>
      <c r="T54" s="12"/>
      <c r="Y54" s="12"/>
      <c r="AA54" s="12"/>
      <c r="AG54" s="12"/>
      <c r="AI54" s="12"/>
      <c r="AP54" s="12"/>
      <c r="AR54" s="12"/>
      <c r="AX54" s="12"/>
      <c r="AZ54" s="12"/>
      <c r="BE54" s="12"/>
      <c r="BG54" s="12"/>
      <c r="BN54" s="12"/>
    </row>
    <row r="55" spans="1:66" ht="15.75" x14ac:dyDescent="0.25">
      <c r="B55" s="12"/>
      <c r="C55" s="12"/>
      <c r="I55" s="106"/>
      <c r="K55" s="106"/>
      <c r="R55" s="12"/>
      <c r="T55" s="12"/>
      <c r="Y55" s="12"/>
      <c r="AA55" s="12"/>
      <c r="AG55" s="12"/>
      <c r="AI55" s="12"/>
      <c r="AP55" s="12"/>
      <c r="AR55" s="12"/>
      <c r="AX55" s="12"/>
      <c r="AZ55" s="12"/>
      <c r="BE55" s="12"/>
      <c r="BG55" s="12"/>
      <c r="BN55" s="12"/>
    </row>
    <row r="56" spans="1:66" ht="15.75" x14ac:dyDescent="0.25">
      <c r="B56" s="12"/>
      <c r="C56" s="12"/>
      <c r="I56" s="106"/>
      <c r="K56" s="106"/>
      <c r="R56" s="12"/>
      <c r="T56" s="12"/>
      <c r="Y56" s="12"/>
      <c r="AA56" s="12"/>
      <c r="AG56" s="12"/>
      <c r="AI56" s="12"/>
      <c r="AP56" s="12"/>
      <c r="AR56" s="12"/>
      <c r="AX56" s="12"/>
      <c r="AZ56" s="12"/>
      <c r="BE56" s="12"/>
      <c r="BG56" s="12"/>
      <c r="BN56" s="12"/>
    </row>
    <row r="57" spans="1:66" ht="15.75" x14ac:dyDescent="0.25">
      <c r="B57" s="12"/>
      <c r="C57" s="12"/>
      <c r="I57" s="106"/>
      <c r="K57" s="106"/>
      <c r="R57" s="12"/>
      <c r="T57" s="12"/>
      <c r="Y57" s="12"/>
      <c r="AA57" s="12"/>
      <c r="AG57" s="12"/>
      <c r="AI57" s="12"/>
      <c r="AP57" s="12"/>
      <c r="AR57" s="12"/>
      <c r="AX57" s="12"/>
      <c r="AZ57" s="12"/>
      <c r="BE57" s="12"/>
      <c r="BG57" s="12"/>
      <c r="BN57" s="12"/>
    </row>
    <row r="58" spans="1:66" ht="15.75" x14ac:dyDescent="0.25">
      <c r="B58" s="12"/>
      <c r="C58" s="12"/>
      <c r="I58" s="106"/>
      <c r="K58" s="106"/>
      <c r="R58" s="12"/>
      <c r="T58" s="12"/>
      <c r="Y58" s="12"/>
      <c r="AA58" s="12"/>
      <c r="AG58" s="12"/>
      <c r="AI58" s="12"/>
      <c r="AP58" s="12"/>
      <c r="AR58" s="12"/>
      <c r="AX58" s="12"/>
      <c r="AZ58" s="12"/>
      <c r="BE58" s="12"/>
      <c r="BG58" s="12"/>
      <c r="BN58" s="12"/>
    </row>
    <row r="59" spans="1:66" ht="15.75" x14ac:dyDescent="0.25">
      <c r="B59" s="12"/>
      <c r="C59" s="12"/>
      <c r="I59" s="106"/>
      <c r="K59" s="106"/>
      <c r="R59" s="12"/>
      <c r="T59" s="12"/>
      <c r="Y59" s="12"/>
      <c r="AA59" s="12"/>
      <c r="AG59" s="12"/>
      <c r="AI59" s="12"/>
      <c r="AP59" s="12"/>
      <c r="AR59" s="12"/>
      <c r="AX59" s="12"/>
      <c r="AZ59" s="12"/>
      <c r="BE59" s="12"/>
      <c r="BG59" s="12"/>
      <c r="BN59" s="12"/>
    </row>
    <row r="60" spans="1:66" ht="15.75" x14ac:dyDescent="0.25">
      <c r="B60" s="12"/>
      <c r="C60" s="12"/>
      <c r="I60" s="106"/>
      <c r="K60" s="106"/>
      <c r="R60" s="12"/>
      <c r="T60" s="12"/>
      <c r="Y60" s="12"/>
      <c r="AA60" s="12"/>
      <c r="AG60" s="12"/>
      <c r="AI60" s="12"/>
      <c r="AP60" s="12"/>
      <c r="AR60" s="12"/>
      <c r="AX60" s="12"/>
      <c r="AZ60" s="12"/>
      <c r="BE60" s="12"/>
      <c r="BG60" s="12"/>
      <c r="BN60" s="12"/>
    </row>
    <row r="61" spans="1:66" ht="15.75" x14ac:dyDescent="0.25">
      <c r="A61" s="21"/>
    </row>
    <row r="62" spans="1:66" ht="15.75" x14ac:dyDescent="0.25">
      <c r="A62" s="21"/>
    </row>
    <row r="63" spans="1:66" ht="15.75" x14ac:dyDescent="0.25">
      <c r="A63" s="21"/>
    </row>
    <row r="64" spans="1:66" ht="15.75" x14ac:dyDescent="0.25">
      <c r="A64" s="21"/>
    </row>
    <row r="65" spans="1:4" ht="15.75" x14ac:dyDescent="0.25">
      <c r="A65" s="21"/>
    </row>
    <row r="66" spans="1:4" ht="15.75" x14ac:dyDescent="0.25">
      <c r="A66" s="21"/>
    </row>
    <row r="67" spans="1:4" ht="15.75" x14ac:dyDescent="0.25">
      <c r="A67" s="21"/>
    </row>
    <row r="68" spans="1:4" ht="15.75" x14ac:dyDescent="0.25">
      <c r="A68" s="21"/>
    </row>
    <row r="69" spans="1:4" ht="15.75" x14ac:dyDescent="0.25">
      <c r="A69" s="21"/>
    </row>
    <row r="70" spans="1:4" ht="15.75" x14ac:dyDescent="0.25">
      <c r="A70" s="21"/>
    </row>
    <row r="71" spans="1:4" ht="15.75" x14ac:dyDescent="0.25">
      <c r="A71" s="21"/>
    </row>
    <row r="72" spans="1:4" ht="15.75" x14ac:dyDescent="0.25">
      <c r="A72" s="21"/>
    </row>
    <row r="73" spans="1:4" ht="15.75" x14ac:dyDescent="0.25">
      <c r="A73" s="12"/>
      <c r="D73" s="12"/>
    </row>
    <row r="74" spans="1:4" ht="15.75" x14ac:dyDescent="0.25">
      <c r="A74" s="12"/>
      <c r="D74" s="12"/>
    </row>
    <row r="75" spans="1:4" ht="15.75" x14ac:dyDescent="0.25">
      <c r="A75" s="21"/>
    </row>
    <row r="76" spans="1:4" ht="15.75" x14ac:dyDescent="0.25">
      <c r="A76" s="21"/>
    </row>
    <row r="77" spans="1:4" ht="15.75" x14ac:dyDescent="0.25">
      <c r="A77" s="21"/>
    </row>
    <row r="78" spans="1:4" ht="15.75" x14ac:dyDescent="0.25">
      <c r="A78" s="21"/>
    </row>
    <row r="79" spans="1:4" ht="15.75" x14ac:dyDescent="0.25">
      <c r="A79" s="21"/>
    </row>
    <row r="80" spans="1:4" ht="15.75" x14ac:dyDescent="0.25">
      <c r="A80" s="21"/>
    </row>
    <row r="81" spans="1:1" ht="15.75" x14ac:dyDescent="0.25">
      <c r="A81" s="21"/>
    </row>
    <row r="82" spans="1:1" ht="15.75" x14ac:dyDescent="0.25">
      <c r="A82" s="21"/>
    </row>
    <row r="83" spans="1:1" ht="15.75" x14ac:dyDescent="0.25">
      <c r="A83" s="21"/>
    </row>
    <row r="84" spans="1:1" ht="15.75" x14ac:dyDescent="0.25">
      <c r="A84" s="21"/>
    </row>
    <row r="85" spans="1:1" ht="15.75" x14ac:dyDescent="0.25">
      <c r="A85" s="21"/>
    </row>
    <row r="86" spans="1:1" ht="15.75" x14ac:dyDescent="0.25">
      <c r="A86" s="21"/>
    </row>
    <row r="87" spans="1:1" ht="15.75" x14ac:dyDescent="0.25">
      <c r="A87" s="21"/>
    </row>
    <row r="88" spans="1:1" ht="15.75" x14ac:dyDescent="0.25">
      <c r="A88" s="21"/>
    </row>
    <row r="89" spans="1:1" ht="15.75" x14ac:dyDescent="0.25">
      <c r="A89" s="21"/>
    </row>
    <row r="90" spans="1:1" ht="15.75" x14ac:dyDescent="0.25">
      <c r="A90" s="21"/>
    </row>
    <row r="91" spans="1:1" ht="15.75" x14ac:dyDescent="0.25">
      <c r="A91" s="21"/>
    </row>
    <row r="92" spans="1:1" ht="15.75" x14ac:dyDescent="0.25">
      <c r="A92" s="21"/>
    </row>
    <row r="93" spans="1:1" ht="15.75" x14ac:dyDescent="0.25">
      <c r="A93" s="21"/>
    </row>
    <row r="94" spans="1:1" ht="15.75" x14ac:dyDescent="0.25">
      <c r="A94" s="21"/>
    </row>
    <row r="95" spans="1:1" ht="15.75" x14ac:dyDescent="0.25">
      <c r="A95" s="21"/>
    </row>
    <row r="96" spans="1:1" ht="15.75" x14ac:dyDescent="0.25">
      <c r="A96" s="21"/>
    </row>
    <row r="97" spans="1:10" ht="15.75" x14ac:dyDescent="0.25">
      <c r="A97" s="21"/>
    </row>
    <row r="98" spans="1:10" ht="15.75" x14ac:dyDescent="0.25">
      <c r="A98" s="21"/>
    </row>
    <row r="99" spans="1:10" ht="15.75" x14ac:dyDescent="0.25">
      <c r="A99" s="21"/>
    </row>
    <row r="100" spans="1:10" ht="15.75" x14ac:dyDescent="0.25">
      <c r="A100" s="21"/>
    </row>
    <row r="101" spans="1:10" ht="20.25" x14ac:dyDescent="0.3">
      <c r="A101" s="18"/>
      <c r="B101" s="18"/>
    </row>
    <row r="102" spans="1:10" ht="15.75" x14ac:dyDescent="0.25">
      <c r="A102" s="24"/>
      <c r="B102" s="24"/>
    </row>
    <row r="103" spans="1:10" ht="15.75" x14ac:dyDescent="0.25">
      <c r="A103" s="24"/>
    </row>
    <row r="104" spans="1:10" ht="15.75" x14ac:dyDescent="0.25">
      <c r="A104" s="25"/>
    </row>
    <row r="105" spans="1:10" ht="15.75" x14ac:dyDescent="0.25">
      <c r="A105" s="21"/>
      <c r="J105" s="106"/>
    </row>
    <row r="106" spans="1:10" ht="15.75" x14ac:dyDescent="0.25">
      <c r="A106" s="21"/>
      <c r="B106" s="12"/>
      <c r="I106" s="106"/>
    </row>
    <row r="107" spans="1:10" ht="15.75" x14ac:dyDescent="0.25">
      <c r="A107" s="21"/>
      <c r="B107" s="12"/>
      <c r="I107" s="106"/>
    </row>
    <row r="108" spans="1:10" ht="15.75" x14ac:dyDescent="0.25">
      <c r="A108" s="21"/>
      <c r="B108" s="12"/>
      <c r="H108" s="106"/>
    </row>
    <row r="109" spans="1:10" ht="15.75" x14ac:dyDescent="0.25">
      <c r="A109" s="21"/>
      <c r="H109" s="106"/>
    </row>
    <row r="110" spans="1:10" ht="15.75" x14ac:dyDescent="0.25">
      <c r="A110" s="21"/>
      <c r="I110" s="106"/>
    </row>
    <row r="111" spans="1:10" ht="15.75" x14ac:dyDescent="0.25">
      <c r="A111" s="21"/>
      <c r="G111" s="106"/>
    </row>
    <row r="112" spans="1:10" ht="15.75" x14ac:dyDescent="0.25">
      <c r="A112" s="21"/>
    </row>
    <row r="113" spans="1:9" ht="15.75" x14ac:dyDescent="0.25">
      <c r="A113" s="20"/>
      <c r="I113" s="262"/>
    </row>
    <row r="114" spans="1:9" ht="15.75" x14ac:dyDescent="0.25">
      <c r="A114" s="20"/>
    </row>
    <row r="115" spans="1:9" ht="15.75" x14ac:dyDescent="0.25">
      <c r="A115" s="20"/>
    </row>
    <row r="116" spans="1:9" ht="15.75" x14ac:dyDescent="0.25">
      <c r="A116" s="25"/>
    </row>
    <row r="117" spans="1:9" ht="15.75" x14ac:dyDescent="0.25">
      <c r="A117" s="20"/>
    </row>
    <row r="118" spans="1:9" ht="15.75" x14ac:dyDescent="0.25">
      <c r="A118" s="21"/>
      <c r="I118" s="106"/>
    </row>
    <row r="119" spans="1:9" ht="15.75" x14ac:dyDescent="0.25">
      <c r="A119" s="21"/>
      <c r="H119" s="106"/>
    </row>
    <row r="120" spans="1:9" ht="15.75" x14ac:dyDescent="0.25">
      <c r="A120" s="21"/>
      <c r="I120" s="106"/>
    </row>
    <row r="121" spans="1:9" ht="15.75" x14ac:dyDescent="0.25">
      <c r="A121" s="21"/>
      <c r="I121" s="106"/>
    </row>
    <row r="122" spans="1:9" ht="15.75" x14ac:dyDescent="0.25">
      <c r="A122" s="21"/>
      <c r="I122" s="106"/>
    </row>
    <row r="123" spans="1:9" ht="15.75" x14ac:dyDescent="0.25">
      <c r="A123" s="21"/>
      <c r="I123" s="106"/>
    </row>
    <row r="124" spans="1:9" ht="15.75" x14ac:dyDescent="0.25">
      <c r="A124" s="21"/>
      <c r="H124" s="106"/>
    </row>
    <row r="125" spans="1:9" ht="15.75" x14ac:dyDescent="0.25">
      <c r="A125" s="21"/>
      <c r="I125" s="106"/>
    </row>
    <row r="126" spans="1:9" ht="15.75" x14ac:dyDescent="0.25">
      <c r="A126" s="21"/>
      <c r="I126" s="106"/>
    </row>
    <row r="127" spans="1:9" ht="15.75" x14ac:dyDescent="0.25">
      <c r="A127" s="21"/>
      <c r="I127" s="106"/>
    </row>
    <row r="128" spans="1:9" ht="15.75" x14ac:dyDescent="0.25">
      <c r="A128" s="21"/>
    </row>
    <row r="129" spans="1:9" ht="15.75" x14ac:dyDescent="0.25">
      <c r="A129" s="20"/>
      <c r="I129" s="253"/>
    </row>
    <row r="130" spans="1:9" ht="15.75" x14ac:dyDescent="0.25">
      <c r="A130" s="20"/>
    </row>
    <row r="131" spans="1:9" ht="15.75" x14ac:dyDescent="0.25">
      <c r="A131" s="20"/>
    </row>
    <row r="132" spans="1:9" ht="15.75" x14ac:dyDescent="0.25">
      <c r="A132" s="25"/>
    </row>
    <row r="133" spans="1:9" ht="15.75" x14ac:dyDescent="0.25">
      <c r="A133" s="20"/>
    </row>
    <row r="134" spans="1:9" ht="15.75" x14ac:dyDescent="0.25">
      <c r="A134" s="21"/>
      <c r="I134" s="263"/>
    </row>
    <row r="135" spans="1:9" ht="15.75" x14ac:dyDescent="0.25">
      <c r="A135" s="21"/>
    </row>
    <row r="136" spans="1:9" ht="15.75" x14ac:dyDescent="0.25">
      <c r="A136" s="21"/>
      <c r="B136" s="12"/>
    </row>
    <row r="137" spans="1:9" ht="15.75" x14ac:dyDescent="0.25">
      <c r="A137" s="21"/>
      <c r="I137" s="106"/>
    </row>
    <row r="138" spans="1:9" ht="15.75" x14ac:dyDescent="0.25">
      <c r="A138" s="21"/>
    </row>
    <row r="139" spans="1:9" ht="15.75" x14ac:dyDescent="0.25">
      <c r="A139" s="21"/>
      <c r="I139" s="263"/>
    </row>
    <row r="140" spans="1:9" ht="15.75" x14ac:dyDescent="0.25">
      <c r="A140" s="20"/>
    </row>
    <row r="141" spans="1:9" ht="15.75" x14ac:dyDescent="0.25">
      <c r="A141" s="21"/>
    </row>
  </sheetData>
  <mergeCells count="5">
    <mergeCell ref="A30:D30"/>
    <mergeCell ref="A25:D25"/>
    <mergeCell ref="A3:D3"/>
    <mergeCell ref="A2:D2"/>
    <mergeCell ref="A1:D1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48"/>
  <sheetViews>
    <sheetView zoomScaleNormal="100" workbookViewId="0">
      <pane ySplit="4" topLeftCell="A20" activePane="bottomLeft" state="frozen"/>
      <selection pane="bottomLeft" activeCell="B28" sqref="B28"/>
    </sheetView>
  </sheetViews>
  <sheetFormatPr defaultRowHeight="12.75" x14ac:dyDescent="0.2"/>
  <cols>
    <col min="1" max="1" width="10.140625" style="5" bestFit="1" customWidth="1"/>
    <col min="2" max="2" width="40.7109375" customWidth="1"/>
    <col min="3" max="3" width="12.85546875" style="1" bestFit="1" customWidth="1"/>
    <col min="4" max="5" width="11" style="1" bestFit="1" customWidth="1"/>
    <col min="6" max="6" width="12.28515625" style="1" customWidth="1"/>
    <col min="7" max="7" width="13.140625" style="1" customWidth="1"/>
    <col min="8" max="8" width="15.28515625" style="1" customWidth="1"/>
    <col min="9" max="9" width="12.85546875" style="9" bestFit="1" customWidth="1"/>
    <col min="10" max="10" width="14.28515625" style="10" bestFit="1" customWidth="1"/>
    <col min="11" max="11" width="25.5703125" customWidth="1"/>
    <col min="12" max="12" width="9.42578125" bestFit="1" customWidth="1"/>
  </cols>
  <sheetData>
    <row r="1" spans="1:12" ht="15.75" x14ac:dyDescent="0.25">
      <c r="A1" s="85"/>
      <c r="B1" s="86"/>
      <c r="C1" s="87"/>
      <c r="D1" s="87" t="s">
        <v>162</v>
      </c>
      <c r="E1" s="87"/>
      <c r="F1" s="88"/>
      <c r="G1" s="88"/>
      <c r="H1" s="88"/>
      <c r="I1" s="89"/>
      <c r="J1" s="90"/>
      <c r="K1" s="7"/>
    </row>
    <row r="2" spans="1:12" ht="16.5" thickBot="1" x14ac:dyDescent="0.3">
      <c r="A2" s="85"/>
      <c r="B2" s="86"/>
      <c r="C2" s="87"/>
      <c r="D2" s="87"/>
      <c r="E2" s="87"/>
      <c r="F2" s="88"/>
      <c r="G2" s="88"/>
      <c r="H2" s="88"/>
      <c r="I2" s="89"/>
      <c r="J2" s="90"/>
    </row>
    <row r="3" spans="1:12" ht="26.25" x14ac:dyDescent="0.25">
      <c r="A3" s="91"/>
      <c r="B3" s="92"/>
      <c r="C3" s="93" t="s">
        <v>10</v>
      </c>
      <c r="D3" s="93"/>
      <c r="E3" s="93" t="s">
        <v>11</v>
      </c>
      <c r="F3" s="93"/>
      <c r="G3" s="158" t="s">
        <v>140</v>
      </c>
      <c r="H3" s="93"/>
      <c r="I3" s="94"/>
      <c r="J3" s="95"/>
      <c r="K3" s="7"/>
    </row>
    <row r="4" spans="1:12" ht="21.75" customHeight="1" thickBot="1" x14ac:dyDescent="0.3">
      <c r="A4" s="96" t="s">
        <v>0</v>
      </c>
      <c r="B4" s="97" t="s">
        <v>1</v>
      </c>
      <c r="C4" s="206" t="s">
        <v>14</v>
      </c>
      <c r="D4" s="206" t="s">
        <v>2</v>
      </c>
      <c r="E4" s="206" t="s">
        <v>12</v>
      </c>
      <c r="F4" s="72" t="s">
        <v>13</v>
      </c>
      <c r="G4" s="207" t="s">
        <v>16</v>
      </c>
      <c r="H4" s="206" t="s">
        <v>146</v>
      </c>
      <c r="I4" s="209" t="s">
        <v>3</v>
      </c>
      <c r="J4" s="233" t="s">
        <v>4</v>
      </c>
      <c r="K4" s="8"/>
    </row>
    <row r="5" spans="1:12" ht="15" x14ac:dyDescent="0.2">
      <c r="A5" s="229" t="s">
        <v>175</v>
      </c>
      <c r="B5" s="99" t="s">
        <v>170</v>
      </c>
      <c r="C5" s="211"/>
      <c r="D5" s="205"/>
      <c r="E5" s="205"/>
      <c r="F5" s="205">
        <v>686.99</v>
      </c>
      <c r="G5" s="205"/>
      <c r="H5" s="205"/>
      <c r="I5" s="208"/>
      <c r="J5" s="210">
        <f t="shared" ref="J5:J13" si="0">SUM(C5:I5)</f>
        <v>686.99</v>
      </c>
      <c r="K5" s="8"/>
      <c r="L5" s="41"/>
    </row>
    <row r="6" spans="1:12" s="36" customFormat="1" ht="15" x14ac:dyDescent="0.2">
      <c r="A6" s="229" t="s">
        <v>175</v>
      </c>
      <c r="B6" s="160" t="s">
        <v>129</v>
      </c>
      <c r="C6" s="180"/>
      <c r="D6" s="163"/>
      <c r="E6" s="163"/>
      <c r="F6" s="163"/>
      <c r="G6" s="163"/>
      <c r="H6" s="163">
        <v>42.5</v>
      </c>
      <c r="I6" s="164">
        <v>8.5</v>
      </c>
      <c r="J6" s="162">
        <f t="shared" si="0"/>
        <v>51</v>
      </c>
      <c r="K6" s="165"/>
      <c r="L6" s="181"/>
    </row>
    <row r="7" spans="1:12" s="103" customFormat="1" ht="15" x14ac:dyDescent="0.2">
      <c r="A7" s="229" t="s">
        <v>175</v>
      </c>
      <c r="B7" s="160" t="s">
        <v>72</v>
      </c>
      <c r="C7" s="180">
        <v>300</v>
      </c>
      <c r="D7" s="163">
        <v>120.6</v>
      </c>
      <c r="E7" s="163"/>
      <c r="F7" s="163"/>
      <c r="G7" s="163"/>
      <c r="H7" s="163"/>
      <c r="I7" s="164"/>
      <c r="J7" s="162">
        <f t="shared" si="0"/>
        <v>420.6</v>
      </c>
      <c r="K7" s="230"/>
      <c r="L7" s="104"/>
    </row>
    <row r="8" spans="1:12" s="104" customFormat="1" ht="15" x14ac:dyDescent="0.2">
      <c r="A8" s="98" t="s">
        <v>175</v>
      </c>
      <c r="B8" s="179" t="s">
        <v>137</v>
      </c>
      <c r="C8" s="180">
        <v>75</v>
      </c>
      <c r="D8" s="163"/>
      <c r="E8" s="163"/>
      <c r="F8" s="163"/>
      <c r="G8" s="163"/>
      <c r="H8" s="163"/>
      <c r="I8" s="164"/>
      <c r="J8" s="162">
        <f t="shared" si="0"/>
        <v>75</v>
      </c>
      <c r="K8" s="165"/>
      <c r="L8" s="181"/>
    </row>
    <row r="9" spans="1:12" ht="15" x14ac:dyDescent="0.2">
      <c r="A9" s="229" t="s">
        <v>175</v>
      </c>
      <c r="B9" s="100" t="s">
        <v>124</v>
      </c>
      <c r="C9" s="159"/>
      <c r="D9" s="156"/>
      <c r="E9" s="156"/>
      <c r="F9" s="156"/>
      <c r="G9" s="156"/>
      <c r="H9" s="156">
        <v>57.5</v>
      </c>
      <c r="I9" s="157"/>
      <c r="J9" s="101">
        <f t="shared" si="0"/>
        <v>57.5</v>
      </c>
      <c r="K9" s="4"/>
      <c r="L9" s="81"/>
    </row>
    <row r="10" spans="1:12" s="103" customFormat="1" ht="15" x14ac:dyDescent="0.2">
      <c r="A10" s="229" t="s">
        <v>177</v>
      </c>
      <c r="B10" s="100" t="s">
        <v>247</v>
      </c>
      <c r="C10" s="159"/>
      <c r="D10" s="156"/>
      <c r="E10" s="156"/>
      <c r="F10" s="156"/>
      <c r="G10" s="156"/>
      <c r="H10" s="156">
        <v>50</v>
      </c>
      <c r="I10" s="157"/>
      <c r="J10" s="101">
        <f t="shared" si="0"/>
        <v>50</v>
      </c>
      <c r="K10" s="8"/>
      <c r="L10" s="41"/>
    </row>
    <row r="11" spans="1:12" s="104" customFormat="1" ht="15" x14ac:dyDescent="0.2">
      <c r="A11" s="229" t="s">
        <v>176</v>
      </c>
      <c r="B11" s="160" t="s">
        <v>136</v>
      </c>
      <c r="C11" s="180"/>
      <c r="D11" s="163"/>
      <c r="E11" s="163"/>
      <c r="F11" s="163"/>
      <c r="G11" s="163"/>
      <c r="H11" s="163">
        <v>40</v>
      </c>
      <c r="I11" s="164"/>
      <c r="J11" s="162">
        <f t="shared" si="0"/>
        <v>40</v>
      </c>
      <c r="K11" s="165"/>
      <c r="L11" s="103"/>
    </row>
    <row r="12" spans="1:12" s="104" customFormat="1" ht="15" x14ac:dyDescent="0.2">
      <c r="A12" s="229" t="s">
        <v>179</v>
      </c>
      <c r="B12" s="160" t="s">
        <v>164</v>
      </c>
      <c r="C12" s="180"/>
      <c r="D12" s="163"/>
      <c r="E12" s="163"/>
      <c r="F12" s="163"/>
      <c r="G12" s="163"/>
      <c r="H12" s="164">
        <v>1694.32</v>
      </c>
      <c r="I12" s="164"/>
      <c r="J12" s="162">
        <f t="shared" si="0"/>
        <v>1694.32</v>
      </c>
      <c r="K12" s="188"/>
    </row>
    <row r="13" spans="1:12" s="103" customFormat="1" ht="15" x14ac:dyDescent="0.2">
      <c r="A13" s="229" t="s">
        <v>178</v>
      </c>
      <c r="B13" s="160" t="s">
        <v>165</v>
      </c>
      <c r="C13" s="180"/>
      <c r="D13" s="163"/>
      <c r="E13" s="163"/>
      <c r="F13" s="163"/>
      <c r="G13" s="163"/>
      <c r="H13" s="164">
        <v>1477</v>
      </c>
      <c r="I13" s="164">
        <v>295.39999999999998</v>
      </c>
      <c r="J13" s="162">
        <f t="shared" si="0"/>
        <v>1772.4</v>
      </c>
      <c r="K13" s="230"/>
      <c r="L13" s="104"/>
    </row>
    <row r="14" spans="1:12" s="103" customFormat="1" ht="15" x14ac:dyDescent="0.2">
      <c r="A14" s="161" t="s">
        <v>172</v>
      </c>
      <c r="B14" s="160" t="s">
        <v>138</v>
      </c>
      <c r="C14" s="180"/>
      <c r="D14" s="163"/>
      <c r="E14" s="163"/>
      <c r="F14" s="163"/>
      <c r="G14" s="163"/>
      <c r="H14" s="163">
        <v>62.5</v>
      </c>
      <c r="I14" s="164">
        <v>12.5</v>
      </c>
      <c r="J14" s="183">
        <f t="shared" ref="J14:J18" si="1">SUM(C14:I14)</f>
        <v>75</v>
      </c>
      <c r="K14" s="165"/>
      <c r="L14" s="181"/>
    </row>
    <row r="15" spans="1:12" s="103" customFormat="1" ht="15" x14ac:dyDescent="0.2">
      <c r="A15" s="184" t="s">
        <v>172</v>
      </c>
      <c r="B15" s="160" t="s">
        <v>139</v>
      </c>
      <c r="C15" s="180"/>
      <c r="D15" s="163"/>
      <c r="E15" s="163"/>
      <c r="F15" s="163"/>
      <c r="G15" s="163"/>
      <c r="H15" s="163">
        <v>30</v>
      </c>
      <c r="I15" s="164"/>
      <c r="J15" s="162">
        <f t="shared" si="1"/>
        <v>30</v>
      </c>
      <c r="K15" s="165"/>
      <c r="L15" s="181"/>
    </row>
    <row r="16" spans="1:12" s="212" customFormat="1" ht="15" x14ac:dyDescent="0.2">
      <c r="A16" s="182" t="s">
        <v>172</v>
      </c>
      <c r="B16" s="160" t="s">
        <v>88</v>
      </c>
      <c r="C16" s="180">
        <v>60</v>
      </c>
      <c r="D16" s="163"/>
      <c r="E16" s="163"/>
      <c r="F16" s="163"/>
      <c r="G16" s="163"/>
      <c r="H16" s="163"/>
      <c r="I16" s="164"/>
      <c r="J16" s="162">
        <f t="shared" si="1"/>
        <v>60</v>
      </c>
      <c r="K16" s="165"/>
      <c r="L16" s="181"/>
    </row>
    <row r="17" spans="1:12" s="103" customFormat="1" ht="15" x14ac:dyDescent="0.2">
      <c r="A17" s="161" t="s">
        <v>172</v>
      </c>
      <c r="B17" s="160" t="s">
        <v>72</v>
      </c>
      <c r="C17" s="180">
        <v>240</v>
      </c>
      <c r="D17" s="163">
        <v>134.96</v>
      </c>
      <c r="E17" s="163"/>
      <c r="F17" s="163"/>
      <c r="G17" s="163"/>
      <c r="H17" s="163"/>
      <c r="I17" s="164"/>
      <c r="J17" s="162">
        <f t="shared" si="1"/>
        <v>374.96000000000004</v>
      </c>
      <c r="K17" s="165"/>
      <c r="L17" s="181"/>
    </row>
    <row r="18" spans="1:12" s="104" customFormat="1" ht="15" x14ac:dyDescent="0.2">
      <c r="A18" s="161" t="s">
        <v>172</v>
      </c>
      <c r="B18" s="160" t="s">
        <v>145</v>
      </c>
      <c r="C18" s="180"/>
      <c r="D18" s="163"/>
      <c r="E18" s="163"/>
      <c r="F18" s="163"/>
      <c r="G18" s="163"/>
      <c r="H18" s="164">
        <v>180</v>
      </c>
      <c r="I18" s="164">
        <v>36</v>
      </c>
      <c r="J18" s="162">
        <f t="shared" si="1"/>
        <v>216</v>
      </c>
      <c r="K18" s="165"/>
      <c r="L18" s="181"/>
    </row>
    <row r="19" spans="1:12" s="103" customFormat="1" ht="15" x14ac:dyDescent="0.2">
      <c r="A19" s="161" t="s">
        <v>172</v>
      </c>
      <c r="B19" s="160" t="s">
        <v>89</v>
      </c>
      <c r="C19" s="180"/>
      <c r="D19" s="163"/>
      <c r="E19" s="163"/>
      <c r="F19" s="163"/>
      <c r="G19" s="163"/>
      <c r="H19" s="163">
        <v>61.75</v>
      </c>
      <c r="I19" s="164">
        <v>12.35</v>
      </c>
      <c r="J19" s="162">
        <f>SUM(C19:I19)</f>
        <v>74.099999999999994</v>
      </c>
      <c r="K19" s="189"/>
      <c r="L19" s="104"/>
    </row>
    <row r="20" spans="1:12" s="103" customFormat="1" ht="15" x14ac:dyDescent="0.2">
      <c r="A20" s="161" t="s">
        <v>193</v>
      </c>
      <c r="B20" s="160" t="s">
        <v>126</v>
      </c>
      <c r="C20" s="180"/>
      <c r="D20" s="163"/>
      <c r="E20" s="163"/>
      <c r="F20" s="163"/>
      <c r="G20" s="163">
        <v>373.16</v>
      </c>
      <c r="H20" s="164"/>
      <c r="I20" s="164"/>
      <c r="J20" s="162">
        <f>SUM(C20:I20)</f>
        <v>373.16</v>
      </c>
      <c r="K20" s="165"/>
      <c r="L20" s="181"/>
    </row>
    <row r="21" spans="1:12" s="103" customFormat="1" ht="15" x14ac:dyDescent="0.2">
      <c r="A21" s="161" t="s">
        <v>193</v>
      </c>
      <c r="B21" s="160" t="s">
        <v>139</v>
      </c>
      <c r="C21" s="180"/>
      <c r="D21" s="163"/>
      <c r="E21" s="163"/>
      <c r="F21" s="163"/>
      <c r="G21" s="163"/>
      <c r="H21" s="163">
        <v>30</v>
      </c>
      <c r="I21" s="164"/>
      <c r="J21" s="162">
        <v>30</v>
      </c>
      <c r="K21" s="165"/>
      <c r="L21" s="181"/>
    </row>
    <row r="22" spans="1:12" s="103" customFormat="1" ht="15" x14ac:dyDescent="0.2">
      <c r="A22" s="161" t="s">
        <v>193</v>
      </c>
      <c r="B22" s="160" t="s">
        <v>129</v>
      </c>
      <c r="C22" s="180"/>
      <c r="D22" s="163"/>
      <c r="E22" s="163"/>
      <c r="F22" s="163"/>
      <c r="G22" s="163"/>
      <c r="H22" s="163">
        <v>45</v>
      </c>
      <c r="I22" s="164">
        <v>9</v>
      </c>
      <c r="J22" s="162">
        <f>SUM(C22:I22)</f>
        <v>54</v>
      </c>
      <c r="K22" s="165"/>
      <c r="L22" s="181"/>
    </row>
    <row r="23" spans="1:12" s="103" customFormat="1" ht="15" x14ac:dyDescent="0.2">
      <c r="A23" s="161" t="s">
        <v>193</v>
      </c>
      <c r="B23" s="160" t="s">
        <v>88</v>
      </c>
      <c r="C23" s="180">
        <v>51</v>
      </c>
      <c r="D23" s="163"/>
      <c r="E23" s="163"/>
      <c r="F23" s="163"/>
      <c r="G23" s="163"/>
      <c r="H23" s="163"/>
      <c r="I23" s="164"/>
      <c r="J23" s="162">
        <f>SUM(C23:I23)</f>
        <v>51</v>
      </c>
      <c r="K23" s="165"/>
      <c r="L23" s="181"/>
    </row>
    <row r="24" spans="1:12" s="103" customFormat="1" ht="15" x14ac:dyDescent="0.2">
      <c r="A24" s="161" t="s">
        <v>193</v>
      </c>
      <c r="B24" s="160" t="s">
        <v>72</v>
      </c>
      <c r="C24" s="180">
        <v>204</v>
      </c>
      <c r="D24" s="163">
        <v>94.8</v>
      </c>
      <c r="E24" s="163"/>
      <c r="F24" s="163"/>
      <c r="G24" s="163"/>
      <c r="H24" s="164"/>
      <c r="I24" s="164"/>
      <c r="J24" s="162">
        <f>SUM(C24:I24)</f>
        <v>298.8</v>
      </c>
      <c r="K24" s="187"/>
    </row>
    <row r="25" spans="1:12" ht="15.75" x14ac:dyDescent="0.25">
      <c r="A25" s="98" t="s">
        <v>221</v>
      </c>
      <c r="B25" s="100" t="s">
        <v>248</v>
      </c>
      <c r="C25" s="159"/>
      <c r="D25" s="156"/>
      <c r="E25" s="156"/>
      <c r="F25" s="156"/>
      <c r="G25" s="156"/>
      <c r="H25" s="156">
        <v>12.7</v>
      </c>
      <c r="I25" s="239">
        <v>2.54</v>
      </c>
      <c r="J25" s="240">
        <f>SUM(C25:I25)</f>
        <v>15.239999999999998</v>
      </c>
      <c r="K25" s="241"/>
      <c r="L25" s="242"/>
    </row>
    <row r="26" spans="1:12" s="103" customFormat="1" ht="15.75" x14ac:dyDescent="0.25">
      <c r="A26" s="161" t="s">
        <v>193</v>
      </c>
      <c r="B26" s="160" t="s">
        <v>248</v>
      </c>
      <c r="C26" s="180"/>
      <c r="D26" s="163"/>
      <c r="E26" s="163"/>
      <c r="F26" s="163"/>
      <c r="G26" s="163"/>
      <c r="H26" s="163">
        <v>108</v>
      </c>
      <c r="I26" s="164">
        <v>21.6</v>
      </c>
      <c r="J26" s="162">
        <f t="shared" ref="J26:J30" si="2">SUM(C26:I26)</f>
        <v>129.6</v>
      </c>
      <c r="K26" s="185"/>
      <c r="L26" s="186"/>
    </row>
    <row r="27" spans="1:12" s="103" customFormat="1" ht="15.75" x14ac:dyDescent="0.25">
      <c r="A27" s="161" t="s">
        <v>194</v>
      </c>
      <c r="B27" s="160" t="s">
        <v>72</v>
      </c>
      <c r="C27" s="180">
        <v>230</v>
      </c>
      <c r="D27" s="163">
        <v>94.8</v>
      </c>
      <c r="E27" s="163"/>
      <c r="F27" s="163"/>
      <c r="G27" s="163"/>
      <c r="H27" s="163"/>
      <c r="I27" s="164"/>
      <c r="J27" s="162">
        <f t="shared" si="2"/>
        <v>324.8</v>
      </c>
      <c r="K27" s="185"/>
      <c r="L27" s="186"/>
    </row>
    <row r="28" spans="1:12" s="103" customFormat="1" ht="15" x14ac:dyDescent="0.2">
      <c r="A28" s="161" t="s">
        <v>194</v>
      </c>
      <c r="B28" s="160" t="s">
        <v>249</v>
      </c>
      <c r="C28" s="180"/>
      <c r="D28" s="163"/>
      <c r="E28" s="163"/>
      <c r="F28" s="163"/>
      <c r="G28" s="163"/>
      <c r="H28" s="163">
        <v>30</v>
      </c>
      <c r="I28" s="164"/>
      <c r="J28" s="162">
        <f t="shared" si="2"/>
        <v>30</v>
      </c>
      <c r="K28" s="188"/>
      <c r="L28" s="104"/>
    </row>
    <row r="29" spans="1:12" s="104" customFormat="1" ht="15.75" x14ac:dyDescent="0.25">
      <c r="A29" s="182" t="s">
        <v>194</v>
      </c>
      <c r="B29" s="160" t="s">
        <v>88</v>
      </c>
      <c r="C29" s="163">
        <v>25</v>
      </c>
      <c r="D29" s="163"/>
      <c r="E29" s="163"/>
      <c r="F29" s="163"/>
      <c r="G29" s="163"/>
      <c r="H29" s="163"/>
      <c r="I29" s="164"/>
      <c r="J29" s="162">
        <f t="shared" si="2"/>
        <v>25</v>
      </c>
      <c r="K29" s="185"/>
      <c r="L29" s="186"/>
    </row>
    <row r="30" spans="1:12" s="104" customFormat="1" ht="15" x14ac:dyDescent="0.2">
      <c r="A30" s="182" t="s">
        <v>194</v>
      </c>
      <c r="B30" s="160" t="s">
        <v>138</v>
      </c>
      <c r="C30" s="180"/>
      <c r="D30" s="163"/>
      <c r="E30" s="163"/>
      <c r="F30" s="163"/>
      <c r="G30" s="163"/>
      <c r="H30" s="164">
        <v>82.5</v>
      </c>
      <c r="I30" s="164">
        <v>16.5</v>
      </c>
      <c r="J30" s="162">
        <f t="shared" si="2"/>
        <v>99</v>
      </c>
      <c r="K30" s="230"/>
    </row>
    <row r="31" spans="1:12" s="104" customFormat="1" ht="15" x14ac:dyDescent="0.2">
      <c r="A31" s="182" t="s">
        <v>171</v>
      </c>
      <c r="B31" s="160" t="s">
        <v>148</v>
      </c>
      <c r="C31" s="163"/>
      <c r="D31" s="163"/>
      <c r="E31" s="163"/>
      <c r="F31" s="163"/>
      <c r="G31" s="163"/>
      <c r="H31" s="164">
        <v>6</v>
      </c>
      <c r="I31" s="164"/>
      <c r="J31" s="164">
        <f>SUM(H31:I31)</f>
        <v>6</v>
      </c>
      <c r="K31" s="188"/>
    </row>
    <row r="32" spans="1:12" s="104" customFormat="1" ht="15" x14ac:dyDescent="0.2">
      <c r="A32" s="182" t="s">
        <v>173</v>
      </c>
      <c r="B32" s="160" t="s">
        <v>148</v>
      </c>
      <c r="C32" s="163"/>
      <c r="D32" s="163"/>
      <c r="E32" s="163"/>
      <c r="F32" s="163"/>
      <c r="G32" s="163"/>
      <c r="H32" s="164">
        <v>6</v>
      </c>
      <c r="I32" s="164"/>
      <c r="J32" s="164">
        <f t="shared" ref="J32:J42" si="3">SUM(H32:I32)</f>
        <v>6</v>
      </c>
      <c r="K32" s="188"/>
    </row>
    <row r="33" spans="1:11" s="104" customFormat="1" ht="15" x14ac:dyDescent="0.2">
      <c r="A33" s="182" t="s">
        <v>174</v>
      </c>
      <c r="B33" s="160" t="s">
        <v>148</v>
      </c>
      <c r="C33" s="163"/>
      <c r="D33" s="163"/>
      <c r="E33" s="163"/>
      <c r="F33" s="163"/>
      <c r="G33" s="163"/>
      <c r="H33" s="164">
        <v>6</v>
      </c>
      <c r="I33" s="164"/>
      <c r="J33" s="164">
        <f t="shared" si="3"/>
        <v>6</v>
      </c>
      <c r="K33" s="188"/>
    </row>
    <row r="34" spans="1:11" s="104" customFormat="1" ht="15" x14ac:dyDescent="0.2">
      <c r="A34" s="182" t="s">
        <v>187</v>
      </c>
      <c r="B34" s="160" t="s">
        <v>148</v>
      </c>
      <c r="C34" s="163"/>
      <c r="D34" s="163"/>
      <c r="E34" s="163"/>
      <c r="F34" s="163"/>
      <c r="G34" s="163"/>
      <c r="H34" s="164">
        <v>6</v>
      </c>
      <c r="I34" s="164"/>
      <c r="J34" s="164">
        <f t="shared" si="3"/>
        <v>6</v>
      </c>
      <c r="K34" s="188"/>
    </row>
    <row r="35" spans="1:11" s="104" customFormat="1" ht="15" x14ac:dyDescent="0.2">
      <c r="A35" s="182" t="s">
        <v>188</v>
      </c>
      <c r="B35" s="160" t="s">
        <v>148</v>
      </c>
      <c r="C35" s="163"/>
      <c r="D35" s="163"/>
      <c r="E35" s="163"/>
      <c r="F35" s="163"/>
      <c r="G35" s="163"/>
      <c r="H35" s="164">
        <v>6</v>
      </c>
      <c r="I35" s="164"/>
      <c r="J35" s="164">
        <f t="shared" si="3"/>
        <v>6</v>
      </c>
      <c r="K35" s="188"/>
    </row>
    <row r="36" spans="1:11" s="104" customFormat="1" ht="15" x14ac:dyDescent="0.2">
      <c r="A36" s="182" t="s">
        <v>189</v>
      </c>
      <c r="B36" s="160" t="s">
        <v>148</v>
      </c>
      <c r="C36" s="163"/>
      <c r="D36" s="163"/>
      <c r="E36" s="163"/>
      <c r="F36" s="163"/>
      <c r="G36" s="163"/>
      <c r="H36" s="164">
        <v>6</v>
      </c>
      <c r="I36" s="164"/>
      <c r="J36" s="164">
        <f t="shared" si="3"/>
        <v>6</v>
      </c>
      <c r="K36" s="188"/>
    </row>
    <row r="37" spans="1:11" s="104" customFormat="1" ht="15" x14ac:dyDescent="0.2">
      <c r="A37" s="182" t="s">
        <v>190</v>
      </c>
      <c r="B37" s="160" t="s">
        <v>148</v>
      </c>
      <c r="C37" s="163"/>
      <c r="D37" s="163"/>
      <c r="E37" s="163"/>
      <c r="F37" s="163"/>
      <c r="G37" s="163"/>
      <c r="H37" s="164">
        <v>6</v>
      </c>
      <c r="I37" s="164"/>
      <c r="J37" s="164">
        <f t="shared" si="3"/>
        <v>6</v>
      </c>
      <c r="K37" s="188"/>
    </row>
    <row r="38" spans="1:11" s="104" customFormat="1" ht="15" x14ac:dyDescent="0.2">
      <c r="A38" s="182" t="s">
        <v>191</v>
      </c>
      <c r="B38" s="160" t="s">
        <v>148</v>
      </c>
      <c r="C38" s="163"/>
      <c r="D38" s="163"/>
      <c r="E38" s="163"/>
      <c r="F38" s="163"/>
      <c r="G38" s="163"/>
      <c r="H38" s="164">
        <v>6</v>
      </c>
      <c r="I38" s="164"/>
      <c r="J38" s="164">
        <f t="shared" si="3"/>
        <v>6</v>
      </c>
      <c r="K38" s="188"/>
    </row>
    <row r="39" spans="1:11" s="104" customFormat="1" ht="15" x14ac:dyDescent="0.2">
      <c r="A39" s="182" t="s">
        <v>196</v>
      </c>
      <c r="B39" s="160" t="s">
        <v>148</v>
      </c>
      <c r="C39" s="163"/>
      <c r="D39" s="163"/>
      <c r="E39" s="163"/>
      <c r="F39" s="163"/>
      <c r="G39" s="163"/>
      <c r="H39" s="164">
        <v>6</v>
      </c>
      <c r="I39" s="164"/>
      <c r="J39" s="164">
        <f t="shared" si="3"/>
        <v>6</v>
      </c>
      <c r="K39" s="188"/>
    </row>
    <row r="40" spans="1:11" s="104" customFormat="1" ht="15" x14ac:dyDescent="0.2">
      <c r="A40" s="182" t="s">
        <v>198</v>
      </c>
      <c r="B40" s="160" t="s">
        <v>148</v>
      </c>
      <c r="C40" s="163"/>
      <c r="D40" s="163"/>
      <c r="E40" s="163"/>
      <c r="F40" s="163"/>
      <c r="G40" s="163"/>
      <c r="H40" s="164">
        <v>6</v>
      </c>
      <c r="I40" s="164"/>
      <c r="J40" s="164">
        <f t="shared" si="3"/>
        <v>6</v>
      </c>
      <c r="K40" s="188"/>
    </row>
    <row r="41" spans="1:11" s="104" customFormat="1" ht="15" x14ac:dyDescent="0.2">
      <c r="A41" s="182" t="s">
        <v>195</v>
      </c>
      <c r="B41" s="160" t="s">
        <v>148</v>
      </c>
      <c r="C41" s="163"/>
      <c r="D41" s="163"/>
      <c r="E41" s="163"/>
      <c r="F41" s="163"/>
      <c r="G41" s="163"/>
      <c r="H41" s="164">
        <v>6</v>
      </c>
      <c r="I41" s="164"/>
      <c r="J41" s="164">
        <f t="shared" si="3"/>
        <v>6</v>
      </c>
      <c r="K41" s="188"/>
    </row>
    <row r="42" spans="1:11" s="104" customFormat="1" ht="15" x14ac:dyDescent="0.2">
      <c r="A42" s="182" t="s">
        <v>223</v>
      </c>
      <c r="B42" s="160" t="s">
        <v>148</v>
      </c>
      <c r="C42" s="163"/>
      <c r="D42" s="163"/>
      <c r="E42" s="163"/>
      <c r="F42" s="163"/>
      <c r="G42" s="163"/>
      <c r="H42" s="164">
        <v>7</v>
      </c>
      <c r="I42" s="164"/>
      <c r="J42" s="164">
        <f t="shared" si="3"/>
        <v>7</v>
      </c>
      <c r="K42" s="188"/>
    </row>
    <row r="43" spans="1:11" s="84" customFormat="1" ht="15" x14ac:dyDescent="0.2">
      <c r="A43" s="223"/>
      <c r="B43" s="224"/>
      <c r="C43" s="225"/>
      <c r="D43" s="225"/>
      <c r="E43" s="225"/>
      <c r="F43" s="225"/>
      <c r="G43" s="225"/>
      <c r="H43" s="225"/>
      <c r="I43" s="226"/>
      <c r="J43" s="227"/>
    </row>
    <row r="44" spans="1:11" s="11" customFormat="1" ht="16.5" thickBot="1" x14ac:dyDescent="0.3">
      <c r="A44" s="102"/>
      <c r="B44" s="214" t="s">
        <v>5</v>
      </c>
      <c r="C44" s="216">
        <f>SUM(C5:C43)</f>
        <v>1185</v>
      </c>
      <c r="D44" s="217">
        <f>SUM(D5:D43)</f>
        <v>445.16</v>
      </c>
      <c r="E44" s="217">
        <v>0</v>
      </c>
      <c r="F44" s="217">
        <f>SUM(F5:F43)</f>
        <v>686.99</v>
      </c>
      <c r="G44" s="217">
        <f>SUM(G5:G43)</f>
        <v>373.16</v>
      </c>
      <c r="H44" s="217">
        <f>SUM(H5:H43)</f>
        <v>4076.7699999999995</v>
      </c>
      <c r="I44" s="218">
        <f>SUM(I5:I43)</f>
        <v>414.39000000000004</v>
      </c>
      <c r="J44" s="243">
        <f>SUM(C44:I44)</f>
        <v>7181.47</v>
      </c>
      <c r="K44" s="79"/>
    </row>
    <row r="45" spans="1:11" s="11" customFormat="1" ht="15.75" x14ac:dyDescent="0.25">
      <c r="A45" s="102"/>
      <c r="B45" s="202"/>
      <c r="C45" s="102"/>
      <c r="D45" s="102"/>
      <c r="E45" s="102"/>
      <c r="F45" s="102"/>
      <c r="G45" s="102"/>
      <c r="H45" s="102"/>
      <c r="I45" s="203"/>
      <c r="J45" s="220"/>
      <c r="K45" s="79"/>
    </row>
    <row r="46" spans="1:11" s="11" customFormat="1" ht="15.75" x14ac:dyDescent="0.25">
      <c r="A46" s="102"/>
      <c r="B46" s="202"/>
      <c r="C46" s="102"/>
      <c r="D46" s="102"/>
      <c r="E46" s="102"/>
      <c r="F46" s="102"/>
      <c r="G46" s="102"/>
      <c r="H46" s="102"/>
      <c r="I46" s="203"/>
      <c r="J46" s="204"/>
      <c r="K46" s="79"/>
    </row>
    <row r="48" spans="1:11" x14ac:dyDescent="0.2">
      <c r="A48" s="42"/>
      <c r="B48" s="43"/>
      <c r="C48" s="44"/>
      <c r="D48" s="44"/>
      <c r="E48" s="44"/>
      <c r="F48" s="44"/>
      <c r="G48" s="44"/>
      <c r="H48" s="44"/>
      <c r="I48" s="45"/>
      <c r="J48" s="46"/>
      <c r="K48" s="43"/>
    </row>
  </sheetData>
  <phoneticPr fontId="2" type="noConversion"/>
  <printOptions gridLines="1"/>
  <pageMargins left="0.25" right="0.25" top="0.75" bottom="0.75" header="0.3" footer="0.3"/>
  <pageSetup scale="70" orientation="landscape" horizontalDpi="300" verticalDpi="300" r:id="rId1"/>
  <headerFooter alignWithMargins="0">
    <oddHeader>&amp;F</oddHeader>
    <oddFooter>&amp;L&amp;D&amp;T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32"/>
  <sheetViews>
    <sheetView workbookViewId="0">
      <selection activeCell="D27" sqref="D27"/>
    </sheetView>
  </sheetViews>
  <sheetFormatPr defaultRowHeight="12.75" x14ac:dyDescent="0.2"/>
  <cols>
    <col min="1" max="1" width="9.140625" style="6"/>
    <col min="2" max="2" width="42.5703125" bestFit="1" customWidth="1"/>
    <col min="3" max="4" width="9" style="9" customWidth="1"/>
    <col min="5" max="5" width="10.85546875" style="1" customWidth="1"/>
    <col min="6" max="6" width="9.85546875" style="1" bestFit="1" customWidth="1"/>
    <col min="7" max="7" width="9.28515625" style="1" bestFit="1" customWidth="1"/>
    <col min="8" max="8" width="10.28515625" style="9" bestFit="1" customWidth="1"/>
  </cols>
  <sheetData>
    <row r="1" spans="1:8" x14ac:dyDescent="0.2">
      <c r="C1" s="34"/>
      <c r="D1" s="34"/>
      <c r="H1" s="34"/>
    </row>
    <row r="2" spans="1:8" x14ac:dyDescent="0.2">
      <c r="A2" s="4" t="s">
        <v>163</v>
      </c>
      <c r="B2" s="4"/>
      <c r="C2" s="4"/>
      <c r="D2" s="4"/>
      <c r="E2" s="4"/>
      <c r="F2" s="4"/>
      <c r="G2" s="4"/>
      <c r="H2" s="4"/>
    </row>
    <row r="3" spans="1:8" ht="13.5" thickBot="1" x14ac:dyDescent="0.25">
      <c r="A3" s="107"/>
      <c r="B3" s="27"/>
      <c r="C3" s="33"/>
      <c r="D3" s="33"/>
      <c r="E3" s="28"/>
      <c r="F3" s="28"/>
      <c r="G3" s="29"/>
      <c r="H3" s="34"/>
    </row>
    <row r="4" spans="1:8" ht="13.5" thickBot="1" x14ac:dyDescent="0.25">
      <c r="C4" s="34"/>
      <c r="D4" s="34"/>
      <c r="E4" s="4"/>
      <c r="F4" s="71" t="s">
        <v>3</v>
      </c>
      <c r="G4" s="4"/>
      <c r="H4" s="34"/>
    </row>
    <row r="5" spans="1:8" ht="13.5" thickBot="1" x14ac:dyDescent="0.25">
      <c r="A5" s="109" t="s">
        <v>0</v>
      </c>
      <c r="B5" s="108" t="s">
        <v>6</v>
      </c>
      <c r="C5" s="111" t="s">
        <v>7</v>
      </c>
      <c r="D5" s="111" t="s">
        <v>48</v>
      </c>
      <c r="E5" s="113" t="s">
        <v>9</v>
      </c>
      <c r="F5" s="72" t="s">
        <v>15</v>
      </c>
      <c r="G5" s="112" t="s">
        <v>8</v>
      </c>
      <c r="H5" s="111" t="s">
        <v>5</v>
      </c>
    </row>
    <row r="6" spans="1:8" x14ac:dyDescent="0.2">
      <c r="A6" s="115" t="s">
        <v>167</v>
      </c>
      <c r="B6" s="70" t="s">
        <v>45</v>
      </c>
      <c r="C6" s="110">
        <v>2000</v>
      </c>
      <c r="D6" s="110"/>
      <c r="E6" s="78"/>
      <c r="F6" s="78"/>
      <c r="G6" s="78"/>
      <c r="H6" s="114">
        <f t="shared" ref="H6:H10" si="0">SUM(C6:G6)</f>
        <v>2000</v>
      </c>
    </row>
    <row r="7" spans="1:8" x14ac:dyDescent="0.2">
      <c r="A7" s="115" t="s">
        <v>166</v>
      </c>
      <c r="B7" s="70" t="s">
        <v>137</v>
      </c>
      <c r="C7" s="110"/>
      <c r="D7" s="110"/>
      <c r="E7" s="78"/>
      <c r="F7" s="78">
        <v>78.92</v>
      </c>
      <c r="G7" s="78"/>
      <c r="H7" s="114">
        <f t="shared" si="0"/>
        <v>78.92</v>
      </c>
    </row>
    <row r="8" spans="1:8" x14ac:dyDescent="0.2">
      <c r="A8" s="115" t="s">
        <v>169</v>
      </c>
      <c r="B8" s="70" t="s">
        <v>168</v>
      </c>
      <c r="C8" s="110"/>
      <c r="D8" s="110"/>
      <c r="E8" s="78"/>
      <c r="F8" s="78"/>
      <c r="G8" s="78">
        <v>56.63</v>
      </c>
      <c r="H8" s="114">
        <f t="shared" si="0"/>
        <v>56.63</v>
      </c>
    </row>
    <row r="9" spans="1:8" x14ac:dyDescent="0.2">
      <c r="A9" s="75" t="s">
        <v>192</v>
      </c>
      <c r="B9" s="49" t="s">
        <v>122</v>
      </c>
      <c r="C9" s="74"/>
      <c r="D9" s="74"/>
      <c r="E9" s="74"/>
      <c r="F9" s="76"/>
      <c r="G9" s="74">
        <v>590.66</v>
      </c>
      <c r="H9" s="77">
        <f t="shared" si="0"/>
        <v>590.66</v>
      </c>
    </row>
    <row r="10" spans="1:8" s="82" customFormat="1" x14ac:dyDescent="0.2">
      <c r="A10" s="80" t="s">
        <v>186</v>
      </c>
      <c r="B10" s="49" t="s">
        <v>47</v>
      </c>
      <c r="C10" s="74">
        <v>2000</v>
      </c>
      <c r="D10" s="74"/>
      <c r="E10" s="74"/>
      <c r="F10" s="74"/>
      <c r="G10" s="74"/>
      <c r="H10" s="77">
        <f t="shared" si="0"/>
        <v>2000</v>
      </c>
    </row>
    <row r="11" spans="1:8" s="82" customFormat="1" x14ac:dyDescent="0.2">
      <c r="A11" s="115" t="s">
        <v>218</v>
      </c>
      <c r="B11" s="70" t="s">
        <v>214</v>
      </c>
      <c r="C11" s="78"/>
      <c r="D11" s="78"/>
      <c r="E11" s="78"/>
      <c r="F11" s="78"/>
      <c r="G11" s="78">
        <v>100</v>
      </c>
      <c r="H11" s="114">
        <f>SUM(C11:G11)</f>
        <v>100</v>
      </c>
    </row>
    <row r="12" spans="1:8" s="82" customFormat="1" x14ac:dyDescent="0.2">
      <c r="A12" s="193"/>
      <c r="B12" s="198"/>
      <c r="C12" s="199"/>
      <c r="D12" s="199"/>
      <c r="E12" s="200"/>
      <c r="F12" s="200"/>
      <c r="G12" s="200"/>
      <c r="H12" s="201"/>
    </row>
    <row r="13" spans="1:8" s="103" customFormat="1" x14ac:dyDescent="0.2">
      <c r="A13" s="193"/>
      <c r="B13" s="213" t="s">
        <v>180</v>
      </c>
      <c r="C13" s="199"/>
      <c r="D13" s="199"/>
      <c r="E13" s="200"/>
      <c r="F13" s="200"/>
      <c r="G13" s="200"/>
      <c r="H13" s="201"/>
    </row>
    <row r="14" spans="1:8" s="197" customFormat="1" x14ac:dyDescent="0.2">
      <c r="A14" s="193" t="s">
        <v>226</v>
      </c>
      <c r="B14" s="194" t="s">
        <v>241</v>
      </c>
      <c r="C14" s="199"/>
      <c r="D14" s="199"/>
      <c r="E14" s="200">
        <v>20.38</v>
      </c>
      <c r="F14" s="200"/>
      <c r="G14" s="200"/>
      <c r="H14" s="201">
        <f>SUM(C14:G14)</f>
        <v>20.38</v>
      </c>
    </row>
    <row r="15" spans="1:8" s="197" customFormat="1" x14ac:dyDescent="0.2">
      <c r="A15" s="193" t="s">
        <v>174</v>
      </c>
      <c r="B15" s="194" t="s">
        <v>181</v>
      </c>
      <c r="C15" s="195"/>
      <c r="D15" s="195"/>
      <c r="E15" s="196">
        <v>40.340000000000003</v>
      </c>
      <c r="F15" s="196"/>
      <c r="G15" s="196"/>
      <c r="H15" s="195">
        <f>SUM(C15:G15)</f>
        <v>40.340000000000003</v>
      </c>
    </row>
    <row r="16" spans="1:8" s="197" customFormat="1" x14ac:dyDescent="0.2">
      <c r="A16" s="193" t="s">
        <v>189</v>
      </c>
      <c r="B16" s="194" t="s">
        <v>182</v>
      </c>
      <c r="C16" s="195"/>
      <c r="D16" s="195"/>
      <c r="E16" s="196">
        <v>23.84</v>
      </c>
      <c r="F16" s="196"/>
      <c r="G16" s="196"/>
      <c r="H16" s="195">
        <f>SUM(C16:G16)</f>
        <v>23.84</v>
      </c>
    </row>
    <row r="17" spans="1:8" s="197" customFormat="1" x14ac:dyDescent="0.2">
      <c r="A17" s="193" t="s">
        <v>196</v>
      </c>
      <c r="B17" s="198" t="s">
        <v>197</v>
      </c>
      <c r="C17" s="199"/>
      <c r="D17" s="199"/>
      <c r="E17" s="200">
        <v>30.51</v>
      </c>
      <c r="F17" s="200"/>
      <c r="G17" s="200"/>
      <c r="H17" s="201">
        <f>SUM(C17:G17)</f>
        <v>30.51</v>
      </c>
    </row>
    <row r="18" spans="1:8" s="249" customFormat="1" x14ac:dyDescent="0.2">
      <c r="A18" s="244" t="s">
        <v>216</v>
      </c>
      <c r="B18" s="245" t="s">
        <v>215</v>
      </c>
      <c r="C18" s="246"/>
      <c r="D18" s="246"/>
      <c r="E18" s="247">
        <v>25.27</v>
      </c>
      <c r="F18" s="247"/>
      <c r="G18" s="247"/>
      <c r="H18" s="248">
        <f>SUM(C18:G18)</f>
        <v>25.27</v>
      </c>
    </row>
    <row r="19" spans="1:8" s="197" customFormat="1" x14ac:dyDescent="0.2">
      <c r="A19" s="193"/>
      <c r="B19" s="198"/>
      <c r="C19" s="199"/>
      <c r="D19" s="199"/>
      <c r="E19" s="200"/>
      <c r="F19" s="200"/>
      <c r="G19" s="200"/>
      <c r="H19" s="201"/>
    </row>
    <row r="20" spans="1:8" ht="13.5" thickBot="1" x14ac:dyDescent="0.25">
      <c r="A20" s="73"/>
      <c r="B20" s="30" t="s">
        <v>5</v>
      </c>
      <c r="C20" s="32">
        <f>SUM(C6:C19)</f>
        <v>4000</v>
      </c>
      <c r="D20" s="32">
        <v>0</v>
      </c>
      <c r="E20" s="31">
        <f>SUM(E6:E19)</f>
        <v>140.34</v>
      </c>
      <c r="F20" s="32">
        <f>SUM(F6:F19)</f>
        <v>78.92</v>
      </c>
      <c r="G20" s="32">
        <f>SUM(G6:G19)</f>
        <v>747.29</v>
      </c>
      <c r="H20" s="48">
        <f>SUM(C20:G20)</f>
        <v>4966.55</v>
      </c>
    </row>
    <row r="32" spans="1:8" x14ac:dyDescent="0.2">
      <c r="B32" s="3"/>
      <c r="C32" s="26"/>
      <c r="D32" s="26"/>
      <c r="E32" s="4"/>
      <c r="F32" s="4"/>
      <c r="G32" s="4"/>
    </row>
  </sheetData>
  <phoneticPr fontId="2" type="noConversion"/>
  <printOptions gridLines="1"/>
  <pageMargins left="0.75" right="0.75" top="1" bottom="1" header="0.5" footer="0.5"/>
  <pageSetup scale="85" orientation="landscape" horizontalDpi="300" verticalDpi="300" r:id="rId1"/>
  <headerFooter alignWithMargins="0">
    <oddHeader>&amp;F</oddHeader>
    <oddFooter>&amp;L&amp;D&amp;T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31"/>
  <sheetViews>
    <sheetView topLeftCell="A2" workbookViewId="0">
      <selection activeCell="A2" sqref="A2:D32"/>
    </sheetView>
  </sheetViews>
  <sheetFormatPr defaultRowHeight="12.75" x14ac:dyDescent="0.2"/>
  <cols>
    <col min="1" max="1" width="57.85546875" customWidth="1"/>
    <col min="2" max="2" width="9.28515625" bestFit="1" customWidth="1"/>
  </cols>
  <sheetData>
    <row r="1" spans="1:3" x14ac:dyDescent="0.2">
      <c r="A1" s="2" t="s">
        <v>17</v>
      </c>
      <c r="B1" s="3" t="s">
        <v>90</v>
      </c>
    </row>
    <row r="2" spans="1:3" x14ac:dyDescent="0.2">
      <c r="A2" s="2" t="s">
        <v>41</v>
      </c>
    </row>
    <row r="3" spans="1:3" x14ac:dyDescent="0.2">
      <c r="A3" s="2" t="s">
        <v>199</v>
      </c>
    </row>
    <row r="6" spans="1:3" ht="15.75" x14ac:dyDescent="0.25">
      <c r="A6" s="40" t="s">
        <v>42</v>
      </c>
      <c r="B6" s="39"/>
    </row>
    <row r="7" spans="1:3" ht="15.75" x14ac:dyDescent="0.25">
      <c r="A7" s="40"/>
      <c r="B7" s="39"/>
    </row>
    <row r="8" spans="1:3" x14ac:dyDescent="0.2">
      <c r="A8" s="3"/>
      <c r="B8" s="3"/>
      <c r="C8" s="3"/>
    </row>
    <row r="9" spans="1:3" x14ac:dyDescent="0.2">
      <c r="A9" s="3"/>
    </row>
    <row r="10" spans="1:3" x14ac:dyDescent="0.2">
      <c r="A10" s="3" t="s">
        <v>224</v>
      </c>
      <c r="B10" s="27" t="s">
        <v>19</v>
      </c>
      <c r="C10" s="27" t="s">
        <v>19</v>
      </c>
    </row>
    <row r="11" spans="1:3" x14ac:dyDescent="0.2">
      <c r="A11" s="221" t="s">
        <v>149</v>
      </c>
      <c r="B11" s="105">
        <v>1578.82</v>
      </c>
    </row>
    <row r="12" spans="1:3" x14ac:dyDescent="0.2">
      <c r="A12" s="197" t="s">
        <v>150</v>
      </c>
      <c r="B12" s="58">
        <v>4925.29</v>
      </c>
    </row>
    <row r="13" spans="1:3" ht="13.5" thickBot="1" x14ac:dyDescent="0.25">
      <c r="C13" s="59">
        <f>B11+B12</f>
        <v>6504.11</v>
      </c>
    </row>
    <row r="14" spans="1:3" ht="13.5" thickTop="1" x14ac:dyDescent="0.2"/>
    <row r="15" spans="1:3" x14ac:dyDescent="0.2">
      <c r="A15" t="s">
        <v>91</v>
      </c>
      <c r="B15" s="1">
        <v>0</v>
      </c>
    </row>
    <row r="16" spans="1:3" x14ac:dyDescent="0.2">
      <c r="A16" s="36" t="s">
        <v>200</v>
      </c>
      <c r="B16" s="1">
        <v>0</v>
      </c>
    </row>
    <row r="17" spans="1:3" x14ac:dyDescent="0.2">
      <c r="A17" s="36" t="s">
        <v>201</v>
      </c>
      <c r="B17" s="60"/>
      <c r="C17" s="60"/>
    </row>
    <row r="18" spans="1:3" x14ac:dyDescent="0.2">
      <c r="A18" s="36" t="s">
        <v>202</v>
      </c>
      <c r="C18">
        <v>0</v>
      </c>
    </row>
    <row r="20" spans="1:3" ht="13.5" thickBot="1" x14ac:dyDescent="0.25">
      <c r="A20" s="36" t="s">
        <v>203</v>
      </c>
      <c r="C20" s="59">
        <f>C13-B15-B16</f>
        <v>6504.11</v>
      </c>
    </row>
    <row r="21" spans="1:3" ht="13.5" thickTop="1" x14ac:dyDescent="0.2"/>
    <row r="23" spans="1:3" x14ac:dyDescent="0.2">
      <c r="A23" s="3" t="s">
        <v>92</v>
      </c>
      <c r="B23" s="3"/>
      <c r="C23" s="3"/>
    </row>
    <row r="25" spans="1:3" x14ac:dyDescent="0.2">
      <c r="A25" s="3" t="s">
        <v>43</v>
      </c>
    </row>
    <row r="26" spans="1:3" x14ac:dyDescent="0.2">
      <c r="A26" s="36" t="s">
        <v>147</v>
      </c>
      <c r="C26" s="38">
        <v>8719.0300000000007</v>
      </c>
    </row>
    <row r="27" spans="1:3" x14ac:dyDescent="0.2">
      <c r="A27" s="36" t="s">
        <v>204</v>
      </c>
      <c r="C27" s="38">
        <v>4966.55</v>
      </c>
    </row>
    <row r="28" spans="1:3" x14ac:dyDescent="0.2">
      <c r="A28" s="36" t="s">
        <v>205</v>
      </c>
      <c r="C28" s="38">
        <v>7181.47</v>
      </c>
    </row>
    <row r="29" spans="1:3" s="82" customFormat="1" x14ac:dyDescent="0.2">
      <c r="C29" s="222"/>
    </row>
    <row r="30" spans="1:3" ht="13.5" thickBot="1" x14ac:dyDescent="0.25">
      <c r="A30" s="36" t="s">
        <v>206</v>
      </c>
      <c r="C30" s="59">
        <f>C26+C27-C28+C29</f>
        <v>6504.1100000000015</v>
      </c>
    </row>
    <row r="31" spans="1:3" ht="13.5" thickTop="1" x14ac:dyDescent="0.2">
      <c r="A31" s="36" t="s">
        <v>225</v>
      </c>
    </row>
  </sheetData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E21"/>
  <sheetViews>
    <sheetView workbookViewId="0">
      <selection sqref="A1:E21"/>
    </sheetView>
  </sheetViews>
  <sheetFormatPr defaultRowHeight="12.75" x14ac:dyDescent="0.2"/>
  <cols>
    <col min="1" max="1" width="30.28515625" customWidth="1"/>
    <col min="2" max="2" width="7" bestFit="1" customWidth="1"/>
    <col min="3" max="3" width="7.5703125" bestFit="1" customWidth="1"/>
    <col min="4" max="4" width="45.7109375" bestFit="1" customWidth="1"/>
    <col min="5" max="5" width="25.7109375" bestFit="1" customWidth="1"/>
  </cols>
  <sheetData>
    <row r="2" spans="1:5" x14ac:dyDescent="0.2">
      <c r="A2" s="272" t="s">
        <v>207</v>
      </c>
      <c r="B2" s="272"/>
      <c r="C2" s="272"/>
      <c r="D2" s="272"/>
      <c r="E2" s="272"/>
    </row>
    <row r="3" spans="1:5" x14ac:dyDescent="0.2">
      <c r="A3" s="3"/>
      <c r="B3" s="3"/>
      <c r="C3" s="3"/>
      <c r="D3" s="3"/>
      <c r="E3" s="3"/>
    </row>
    <row r="4" spans="1:5" x14ac:dyDescent="0.2">
      <c r="A4" s="3" t="s">
        <v>54</v>
      </c>
      <c r="B4" s="3" t="s">
        <v>55</v>
      </c>
      <c r="C4" s="3" t="s">
        <v>54</v>
      </c>
      <c r="D4" s="3" t="s">
        <v>56</v>
      </c>
      <c r="E4" s="3" t="s">
        <v>57</v>
      </c>
    </row>
    <row r="6" spans="1:5" ht="12" customHeight="1" x14ac:dyDescent="0.2">
      <c r="A6" t="s">
        <v>61</v>
      </c>
      <c r="B6" t="s">
        <v>59</v>
      </c>
      <c r="C6" t="s">
        <v>58</v>
      </c>
      <c r="D6" s="82" t="s">
        <v>209</v>
      </c>
      <c r="E6" s="82" t="s">
        <v>211</v>
      </c>
    </row>
    <row r="7" spans="1:5" x14ac:dyDescent="0.2">
      <c r="A7" t="s">
        <v>62</v>
      </c>
      <c r="B7" t="s">
        <v>60</v>
      </c>
      <c r="C7" t="s">
        <v>58</v>
      </c>
      <c r="D7" t="s">
        <v>63</v>
      </c>
      <c r="E7" t="s">
        <v>64</v>
      </c>
    </row>
    <row r="8" spans="1:5" x14ac:dyDescent="0.2">
      <c r="A8" t="s">
        <v>65</v>
      </c>
      <c r="B8" t="s">
        <v>66</v>
      </c>
      <c r="C8" t="s">
        <v>58</v>
      </c>
      <c r="D8" t="s">
        <v>67</v>
      </c>
      <c r="E8" t="s">
        <v>123</v>
      </c>
    </row>
    <row r="9" spans="1:5" x14ac:dyDescent="0.2">
      <c r="A9" s="36" t="s">
        <v>151</v>
      </c>
      <c r="B9" t="s">
        <v>66</v>
      </c>
      <c r="C9" t="s">
        <v>58</v>
      </c>
      <c r="D9" s="36" t="s">
        <v>154</v>
      </c>
      <c r="E9" s="36" t="s">
        <v>155</v>
      </c>
    </row>
    <row r="10" spans="1:5" x14ac:dyDescent="0.2">
      <c r="A10" t="s">
        <v>68</v>
      </c>
      <c r="B10" t="s">
        <v>66</v>
      </c>
      <c r="C10" t="s">
        <v>58</v>
      </c>
      <c r="D10" t="s">
        <v>69</v>
      </c>
      <c r="E10" t="s">
        <v>70</v>
      </c>
    </row>
    <row r="11" spans="1:5" x14ac:dyDescent="0.2">
      <c r="A11" t="s">
        <v>50</v>
      </c>
      <c r="B11" t="s">
        <v>66</v>
      </c>
      <c r="C11" t="s">
        <v>58</v>
      </c>
      <c r="D11" t="s">
        <v>71</v>
      </c>
      <c r="E11" t="s">
        <v>72</v>
      </c>
    </row>
    <row r="12" spans="1:5" x14ac:dyDescent="0.2">
      <c r="A12" t="s">
        <v>73</v>
      </c>
      <c r="B12" t="s">
        <v>66</v>
      </c>
      <c r="C12" t="s">
        <v>58</v>
      </c>
      <c r="D12" t="s">
        <v>74</v>
      </c>
      <c r="E12" t="s">
        <v>57</v>
      </c>
    </row>
    <row r="13" spans="1:5" x14ac:dyDescent="0.2">
      <c r="A13" t="s">
        <v>75</v>
      </c>
      <c r="B13" t="s">
        <v>66</v>
      </c>
      <c r="C13" t="s">
        <v>58</v>
      </c>
      <c r="D13" t="s">
        <v>76</v>
      </c>
      <c r="E13" t="s">
        <v>77</v>
      </c>
    </row>
    <row r="14" spans="1:5" x14ac:dyDescent="0.2">
      <c r="A14" t="s">
        <v>78</v>
      </c>
      <c r="B14" t="s">
        <v>79</v>
      </c>
      <c r="C14" t="s">
        <v>58</v>
      </c>
      <c r="D14" t="s">
        <v>80</v>
      </c>
      <c r="E14" t="s">
        <v>77</v>
      </c>
    </row>
    <row r="15" spans="1:5" x14ac:dyDescent="0.2">
      <c r="A15" s="36" t="s">
        <v>152</v>
      </c>
      <c r="B15" t="s">
        <v>60</v>
      </c>
      <c r="C15" t="s">
        <v>83</v>
      </c>
      <c r="D15" t="s">
        <v>84</v>
      </c>
      <c r="E15" t="s">
        <v>60</v>
      </c>
    </row>
    <row r="16" spans="1:5" x14ac:dyDescent="0.2">
      <c r="D16" s="54" t="s">
        <v>85</v>
      </c>
    </row>
    <row r="17" spans="1:5" x14ac:dyDescent="0.2">
      <c r="D17" s="219" t="s">
        <v>135</v>
      </c>
      <c r="E17" s="104" t="s">
        <v>153</v>
      </c>
    </row>
    <row r="18" spans="1:5" x14ac:dyDescent="0.2">
      <c r="A18" t="s">
        <v>159</v>
      </c>
      <c r="B18" t="s">
        <v>60</v>
      </c>
      <c r="C18" t="s">
        <v>58</v>
      </c>
      <c r="D18" s="234" t="s">
        <v>210</v>
      </c>
      <c r="E18" s="167" t="s">
        <v>211</v>
      </c>
    </row>
    <row r="20" spans="1:5" x14ac:dyDescent="0.2">
      <c r="A20" s="3" t="s">
        <v>81</v>
      </c>
    </row>
    <row r="21" spans="1:5" x14ac:dyDescent="0.2">
      <c r="A21" s="3" t="s">
        <v>208</v>
      </c>
    </row>
  </sheetData>
  <mergeCells count="1">
    <mergeCell ref="A2:E2"/>
  </mergeCells>
  <phoneticPr fontId="2" type="noConversion"/>
  <printOptions gridLines="1"/>
  <pageMargins left="0.75" right="0.75" top="1" bottom="1" header="0.5" footer="0.5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G25"/>
  <sheetViews>
    <sheetView tabSelected="1" zoomScaleNormal="100" workbookViewId="0">
      <selection activeCell="C26" sqref="C26"/>
    </sheetView>
  </sheetViews>
  <sheetFormatPr defaultRowHeight="12.75" x14ac:dyDescent="0.2"/>
  <cols>
    <col min="1" max="1" width="46.28515625" customWidth="1"/>
    <col min="2" max="2" width="12.28515625" customWidth="1"/>
    <col min="3" max="3" width="29.85546875" bestFit="1" customWidth="1"/>
    <col min="4" max="4" width="34.5703125" customWidth="1"/>
    <col min="5" max="5" width="10.140625" bestFit="1" customWidth="1"/>
    <col min="6" max="6" width="26.5703125" customWidth="1"/>
    <col min="7" max="7" width="10.28515625" style="39" customWidth="1"/>
    <col min="8" max="8" width="26.5703125" customWidth="1"/>
  </cols>
  <sheetData>
    <row r="2" spans="1:5" ht="20.25" x14ac:dyDescent="0.3">
      <c r="A2" s="50" t="s">
        <v>17</v>
      </c>
    </row>
    <row r="3" spans="1:5" x14ac:dyDescent="0.2">
      <c r="A3" s="36" t="s">
        <v>212</v>
      </c>
    </row>
    <row r="5" spans="1:5" ht="15" x14ac:dyDescent="0.3">
      <c r="A5" s="168" t="s">
        <v>51</v>
      </c>
      <c r="B5" s="169"/>
      <c r="C5" s="169"/>
      <c r="D5" s="169"/>
    </row>
    <row r="6" spans="1:5" ht="18" x14ac:dyDescent="0.35">
      <c r="A6" s="169" t="s">
        <v>87</v>
      </c>
      <c r="B6" s="178">
        <v>100</v>
      </c>
      <c r="C6" s="169"/>
      <c r="D6" s="169" t="s">
        <v>60</v>
      </c>
    </row>
    <row r="7" spans="1:5" ht="18" x14ac:dyDescent="0.35">
      <c r="A7" s="169" t="s">
        <v>52</v>
      </c>
      <c r="B7" s="172">
        <v>3673</v>
      </c>
      <c r="C7" s="169"/>
      <c r="D7" s="169" t="s">
        <v>242</v>
      </c>
    </row>
    <row r="8" spans="1:5" ht="18" x14ac:dyDescent="0.35">
      <c r="A8" s="170" t="s">
        <v>128</v>
      </c>
      <c r="B8" s="173">
        <v>400</v>
      </c>
      <c r="C8" s="169" t="s">
        <v>127</v>
      </c>
      <c r="D8" s="169" t="s">
        <v>60</v>
      </c>
    </row>
    <row r="9" spans="1:5" ht="18" x14ac:dyDescent="0.35">
      <c r="A9" s="169" t="s">
        <v>82</v>
      </c>
      <c r="B9" s="172">
        <v>3200</v>
      </c>
      <c r="C9" s="169" t="s">
        <v>86</v>
      </c>
      <c r="D9" s="171" t="s">
        <v>60</v>
      </c>
    </row>
    <row r="10" spans="1:5" ht="18" x14ac:dyDescent="0.35">
      <c r="A10" s="174" t="s">
        <v>82</v>
      </c>
      <c r="B10" s="175">
        <v>3982</v>
      </c>
      <c r="C10" s="176" t="s">
        <v>144</v>
      </c>
      <c r="D10" s="171"/>
    </row>
    <row r="11" spans="1:5" ht="18" x14ac:dyDescent="0.35">
      <c r="A11" s="169" t="s">
        <v>130</v>
      </c>
      <c r="B11" s="172">
        <v>565</v>
      </c>
      <c r="C11" s="169" t="s">
        <v>131</v>
      </c>
      <c r="D11" s="171" t="s">
        <v>132</v>
      </c>
    </row>
    <row r="12" spans="1:5" ht="18" x14ac:dyDescent="0.35">
      <c r="A12" s="174" t="s">
        <v>141</v>
      </c>
      <c r="B12" s="175">
        <v>4635.5200000000004</v>
      </c>
      <c r="C12" s="174" t="s">
        <v>142</v>
      </c>
      <c r="D12" s="171"/>
    </row>
    <row r="13" spans="1:5" ht="18" x14ac:dyDescent="0.35">
      <c r="A13" s="174" t="s">
        <v>160</v>
      </c>
      <c r="B13" s="175">
        <v>4635.5200000000004</v>
      </c>
      <c r="C13" s="228">
        <v>2024</v>
      </c>
      <c r="D13" s="171" t="s">
        <v>161</v>
      </c>
    </row>
    <row r="14" spans="1:5" ht="18" x14ac:dyDescent="0.35">
      <c r="A14" s="177" t="s">
        <v>143</v>
      </c>
      <c r="B14" s="175">
        <v>3180</v>
      </c>
      <c r="C14" s="176">
        <v>45047</v>
      </c>
      <c r="D14" s="169"/>
      <c r="E14" s="16"/>
    </row>
    <row r="15" spans="1:5" ht="18.75" thickBot="1" x14ac:dyDescent="0.4">
      <c r="A15" s="177" t="s">
        <v>228</v>
      </c>
      <c r="B15" s="175">
        <v>1694</v>
      </c>
      <c r="C15" s="176">
        <v>45962</v>
      </c>
      <c r="D15" s="169"/>
      <c r="E15" s="16"/>
    </row>
    <row r="16" spans="1:5" ht="16.5" thickBot="1" x14ac:dyDescent="0.3">
      <c r="A16" s="51" t="s">
        <v>53</v>
      </c>
      <c r="B16" s="52">
        <f>SUM(B6:B15)</f>
        <v>26065.040000000001</v>
      </c>
    </row>
    <row r="17" spans="1:2" ht="15.75" x14ac:dyDescent="0.25">
      <c r="A17" s="12"/>
      <c r="B17" s="53"/>
    </row>
    <row r="18" spans="1:2" x14ac:dyDescent="0.2">
      <c r="A18" s="3" t="s">
        <v>227</v>
      </c>
      <c r="B18" s="3" t="s">
        <v>226</v>
      </c>
    </row>
    <row r="20" spans="1:2" x14ac:dyDescent="0.2">
      <c r="B20" s="47"/>
    </row>
    <row r="21" spans="1:2" x14ac:dyDescent="0.2">
      <c r="A21" s="36"/>
      <c r="B21" s="47"/>
    </row>
    <row r="23" spans="1:2" x14ac:dyDescent="0.2">
      <c r="B23" s="35"/>
    </row>
    <row r="25" spans="1:2" ht="15.75" x14ac:dyDescent="0.25">
      <c r="A25" s="21"/>
    </row>
  </sheetData>
  <phoneticPr fontId="2" type="noConversion"/>
  <printOptions gridLines="1"/>
  <pageMargins left="0.75" right="0.75" top="1" bottom="1" header="0.5" footer="0.5"/>
  <pageSetup paperSize="9" scale="88" orientation="landscape" r:id="rId1"/>
  <headerFooter alignWithMargins="0"/>
  <colBreaks count="1" manualBreakCount="1">
    <brk id="5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E41"/>
  <sheetViews>
    <sheetView topLeftCell="A13" zoomScaleNormal="100" workbookViewId="0">
      <selection activeCell="N37" sqref="N37"/>
    </sheetView>
  </sheetViews>
  <sheetFormatPr defaultRowHeight="12.75" x14ac:dyDescent="0.2"/>
  <cols>
    <col min="1" max="1" width="23.7109375" customWidth="1"/>
    <col min="2" max="3" width="9.5703125" bestFit="1" customWidth="1"/>
    <col min="4" max="4" width="9.140625" style="116"/>
    <col min="5" max="5" width="47.7109375" bestFit="1" customWidth="1"/>
  </cols>
  <sheetData>
    <row r="2" spans="1:5" x14ac:dyDescent="0.2">
      <c r="A2" s="3" t="s">
        <v>93</v>
      </c>
      <c r="B2" s="3"/>
      <c r="C2" s="3"/>
      <c r="D2" s="130"/>
      <c r="E2" s="61" t="s">
        <v>94</v>
      </c>
    </row>
    <row r="3" spans="1:5" x14ac:dyDescent="0.2">
      <c r="A3" s="3"/>
      <c r="B3" s="3"/>
      <c r="C3" s="3"/>
      <c r="D3" s="131"/>
      <c r="E3" s="3"/>
    </row>
    <row r="4" spans="1:5" x14ac:dyDescent="0.2">
      <c r="A4" t="s">
        <v>95</v>
      </c>
    </row>
    <row r="6" spans="1:5" x14ac:dyDescent="0.2">
      <c r="A6" t="s">
        <v>96</v>
      </c>
    </row>
    <row r="7" spans="1:5" ht="13.5" thickBot="1" x14ac:dyDescent="0.25">
      <c r="A7" t="s">
        <v>97</v>
      </c>
    </row>
    <row r="8" spans="1:5" ht="39" customHeight="1" thickBot="1" x14ac:dyDescent="0.25">
      <c r="A8" s="55"/>
      <c r="B8" s="69" t="s">
        <v>156</v>
      </c>
      <c r="C8" s="69" t="s">
        <v>213</v>
      </c>
      <c r="D8" s="132" t="s">
        <v>98</v>
      </c>
      <c r="E8" s="118" t="s">
        <v>99</v>
      </c>
    </row>
    <row r="9" spans="1:5" ht="13.5" hidden="1" thickBot="1" x14ac:dyDescent="0.25">
      <c r="A9" s="62" t="s">
        <v>100</v>
      </c>
      <c r="B9" s="143" t="s">
        <v>19</v>
      </c>
      <c r="C9" s="143" t="s">
        <v>19</v>
      </c>
      <c r="D9" s="133" t="s">
        <v>101</v>
      </c>
      <c r="E9" s="119"/>
    </row>
    <row r="10" spans="1:5" ht="13.5" hidden="1" thickBot="1" x14ac:dyDescent="0.25">
      <c r="B10" s="144"/>
      <c r="C10" s="144"/>
      <c r="D10" s="134"/>
      <c r="E10" s="103"/>
    </row>
    <row r="11" spans="1:5" x14ac:dyDescent="0.2">
      <c r="A11" s="55" t="s">
        <v>102</v>
      </c>
      <c r="B11" s="145"/>
      <c r="C11" s="145"/>
      <c r="D11" s="135"/>
      <c r="E11" s="120"/>
    </row>
    <row r="12" spans="1:5" x14ac:dyDescent="0.2">
      <c r="A12" s="65" t="s">
        <v>103</v>
      </c>
      <c r="B12" s="146">
        <v>7777</v>
      </c>
      <c r="C12" s="146">
        <v>8719</v>
      </c>
      <c r="D12" s="136" t="s">
        <v>231</v>
      </c>
      <c r="E12" s="120" t="s">
        <v>232</v>
      </c>
    </row>
    <row r="13" spans="1:5" ht="40.5" customHeight="1" x14ac:dyDescent="0.2">
      <c r="A13" s="68"/>
      <c r="B13" s="147"/>
      <c r="C13" s="147"/>
      <c r="D13" s="136"/>
      <c r="E13" s="190" t="s">
        <v>233</v>
      </c>
    </row>
    <row r="14" spans="1:5" ht="1.5" customHeight="1" thickBot="1" x14ac:dyDescent="0.25">
      <c r="A14" s="64"/>
      <c r="B14" s="148"/>
      <c r="C14" s="148"/>
      <c r="D14" s="137"/>
      <c r="E14" s="121"/>
    </row>
    <row r="15" spans="1:5" x14ac:dyDescent="0.2">
      <c r="A15" s="55" t="s">
        <v>104</v>
      </c>
      <c r="B15" s="149"/>
      <c r="C15" s="149"/>
      <c r="D15" s="135"/>
      <c r="E15" s="235"/>
    </row>
    <row r="16" spans="1:5" x14ac:dyDescent="0.2">
      <c r="A16" s="66" t="s">
        <v>49</v>
      </c>
      <c r="B16" s="150">
        <v>3800</v>
      </c>
      <c r="C16" s="150">
        <v>4000</v>
      </c>
      <c r="D16" s="136" t="s">
        <v>158</v>
      </c>
      <c r="E16" s="250" t="s">
        <v>157</v>
      </c>
    </row>
    <row r="17" spans="1:5" ht="13.5" customHeight="1" thickBot="1" x14ac:dyDescent="0.25">
      <c r="A17" s="64"/>
      <c r="B17" s="151"/>
      <c r="C17" s="151"/>
      <c r="D17" s="137"/>
      <c r="E17" s="236"/>
    </row>
    <row r="18" spans="1:5" x14ac:dyDescent="0.2">
      <c r="A18" s="55" t="s">
        <v>105</v>
      </c>
      <c r="B18" s="145"/>
      <c r="C18" s="145"/>
      <c r="D18" s="135"/>
      <c r="E18" s="126" t="s">
        <v>234</v>
      </c>
    </row>
    <row r="19" spans="1:5" x14ac:dyDescent="0.2">
      <c r="A19" s="65" t="s">
        <v>106</v>
      </c>
      <c r="B19" s="152">
        <v>298</v>
      </c>
      <c r="C19" s="152">
        <v>966</v>
      </c>
      <c r="D19" s="136" t="s">
        <v>244</v>
      </c>
      <c r="E19" s="123" t="s">
        <v>243</v>
      </c>
    </row>
    <row r="20" spans="1:5" ht="13.5" thickBot="1" x14ac:dyDescent="0.25">
      <c r="A20" s="64"/>
      <c r="B20" s="148"/>
      <c r="C20" s="148"/>
      <c r="D20" s="137"/>
      <c r="E20" s="251"/>
    </row>
    <row r="21" spans="1:5" x14ac:dyDescent="0.2">
      <c r="A21" s="55" t="s">
        <v>107</v>
      </c>
      <c r="B21" s="145"/>
      <c r="C21" s="145"/>
      <c r="D21" s="135"/>
      <c r="E21" s="122" t="s">
        <v>133</v>
      </c>
    </row>
    <row r="22" spans="1:5" x14ac:dyDescent="0.2">
      <c r="A22" s="65" t="s">
        <v>108</v>
      </c>
      <c r="B22" s="146">
        <v>970</v>
      </c>
      <c r="C22" s="146">
        <v>1185</v>
      </c>
      <c r="D22" s="136" t="s">
        <v>235</v>
      </c>
      <c r="E22" s="123" t="s">
        <v>134</v>
      </c>
    </row>
    <row r="23" spans="1:5" ht="13.5" thickBot="1" x14ac:dyDescent="0.25">
      <c r="A23" s="64"/>
      <c r="B23" s="148"/>
      <c r="C23" s="148"/>
      <c r="D23" s="137"/>
      <c r="E23" s="121"/>
    </row>
    <row r="24" spans="1:5" x14ac:dyDescent="0.2">
      <c r="A24" s="55" t="s">
        <v>109</v>
      </c>
      <c r="B24" s="145"/>
      <c r="C24" s="145"/>
      <c r="D24" s="135"/>
      <c r="E24" s="124"/>
    </row>
    <row r="25" spans="1:5" x14ac:dyDescent="0.2">
      <c r="A25" s="65" t="s">
        <v>110</v>
      </c>
      <c r="B25" s="153" t="s">
        <v>111</v>
      </c>
      <c r="C25" s="153" t="s">
        <v>111</v>
      </c>
      <c r="D25" s="138" t="s">
        <v>112</v>
      </c>
      <c r="E25" s="125"/>
    </row>
    <row r="26" spans="1:5" ht="15.75" customHeight="1" thickBot="1" x14ac:dyDescent="0.25">
      <c r="A26" s="191" t="s">
        <v>113</v>
      </c>
      <c r="B26" s="148"/>
      <c r="C26" s="148"/>
      <c r="D26" s="137"/>
      <c r="E26" s="121"/>
    </row>
    <row r="27" spans="1:5" x14ac:dyDescent="0.2">
      <c r="A27" s="55" t="s">
        <v>114</v>
      </c>
      <c r="B27" s="145"/>
      <c r="C27" s="145"/>
      <c r="D27" s="135"/>
      <c r="E27" s="122"/>
    </row>
    <row r="28" spans="1:5" ht="51" x14ac:dyDescent="0.2">
      <c r="A28" s="192" t="s">
        <v>115</v>
      </c>
      <c r="B28" s="146">
        <v>2186</v>
      </c>
      <c r="C28" s="146">
        <v>5996</v>
      </c>
      <c r="D28" s="136" t="s">
        <v>236</v>
      </c>
      <c r="E28" s="252" t="s">
        <v>237</v>
      </c>
    </row>
    <row r="29" spans="1:5" ht="20.25" customHeight="1" thickBot="1" x14ac:dyDescent="0.25">
      <c r="A29" s="64"/>
      <c r="B29" s="148"/>
      <c r="C29" s="148"/>
      <c r="D29" s="137"/>
      <c r="E29" s="190"/>
    </row>
    <row r="30" spans="1:5" x14ac:dyDescent="0.2">
      <c r="A30" s="55" t="s">
        <v>121</v>
      </c>
      <c r="B30" s="145"/>
      <c r="C30" s="145"/>
      <c r="D30" s="139"/>
      <c r="E30" s="126" t="s">
        <v>229</v>
      </c>
    </row>
    <row r="31" spans="1:5" ht="16.5" customHeight="1" x14ac:dyDescent="0.2">
      <c r="A31" s="63" t="s">
        <v>103</v>
      </c>
      <c r="B31" s="146">
        <v>8719</v>
      </c>
      <c r="C31" s="146">
        <v>6504</v>
      </c>
      <c r="D31" s="140" t="s">
        <v>245</v>
      </c>
      <c r="E31" s="120" t="s">
        <v>238</v>
      </c>
    </row>
    <row r="32" spans="1:5" x14ac:dyDescent="0.2">
      <c r="A32" s="63"/>
      <c r="B32" s="146"/>
      <c r="C32" s="146"/>
      <c r="D32" s="140"/>
      <c r="E32" s="120" t="s">
        <v>230</v>
      </c>
    </row>
    <row r="33" spans="1:5" ht="25.5" x14ac:dyDescent="0.2">
      <c r="A33" s="63"/>
      <c r="B33" s="146"/>
      <c r="C33" s="146"/>
      <c r="D33" s="140"/>
      <c r="E33" s="127" t="s">
        <v>239</v>
      </c>
    </row>
    <row r="34" spans="1:5" x14ac:dyDescent="0.2">
      <c r="A34" s="63"/>
      <c r="B34" s="146"/>
      <c r="C34" s="146"/>
      <c r="D34" s="140"/>
      <c r="E34" s="128"/>
    </row>
    <row r="35" spans="1:5" ht="0.75" customHeight="1" thickBot="1" x14ac:dyDescent="0.25">
      <c r="A35" s="67"/>
      <c r="B35" s="148"/>
      <c r="C35" s="148"/>
      <c r="D35" s="141"/>
      <c r="E35" s="129"/>
    </row>
    <row r="36" spans="1:5" x14ac:dyDescent="0.2">
      <c r="A36" s="55" t="s">
        <v>116</v>
      </c>
      <c r="B36" s="145"/>
      <c r="C36" s="145"/>
      <c r="D36" s="135"/>
      <c r="E36" s="264"/>
    </row>
    <row r="37" spans="1:5" ht="36.75" customHeight="1" x14ac:dyDescent="0.2">
      <c r="A37" s="265" t="s">
        <v>117</v>
      </c>
      <c r="B37" s="266">
        <v>24071</v>
      </c>
      <c r="C37" s="266">
        <v>26065</v>
      </c>
      <c r="D37" s="267" t="s">
        <v>240</v>
      </c>
      <c r="E37" s="190" t="s">
        <v>246</v>
      </c>
    </row>
    <row r="38" spans="1:5" ht="1.5" customHeight="1" thickBot="1" x14ac:dyDescent="0.25">
      <c r="A38" s="67"/>
      <c r="B38" s="154">
        <v>24071</v>
      </c>
      <c r="C38" s="154" t="s">
        <v>120</v>
      </c>
      <c r="D38" s="137"/>
      <c r="E38" s="121"/>
    </row>
    <row r="39" spans="1:5" x14ac:dyDescent="0.2">
      <c r="A39" s="55" t="s">
        <v>118</v>
      </c>
      <c r="B39" s="145"/>
      <c r="C39" s="145"/>
      <c r="D39" s="135"/>
      <c r="E39" s="124"/>
    </row>
    <row r="40" spans="1:5" x14ac:dyDescent="0.2">
      <c r="A40" s="65" t="s">
        <v>119</v>
      </c>
      <c r="B40" s="153" t="s">
        <v>120</v>
      </c>
      <c r="C40" s="153" t="s">
        <v>120</v>
      </c>
      <c r="D40" s="142">
        <v>0</v>
      </c>
      <c r="E40" s="125"/>
    </row>
    <row r="41" spans="1:5" ht="25.5" customHeight="1" thickBot="1" x14ac:dyDescent="0.25">
      <c r="A41" s="67"/>
      <c r="B41" s="154"/>
      <c r="C41" s="154"/>
      <c r="D41" s="137"/>
      <c r="E41" s="121"/>
    </row>
  </sheetData>
  <pageMargins left="1.0899999999999999" right="0.7" top="0.75" bottom="0.75" header="0.3" footer="0.3"/>
  <pageSetup scale="8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"/>
  <sheetViews>
    <sheetView workbookViewId="0">
      <selection activeCell="N35" sqref="N35"/>
    </sheetView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ANTINGHAM - ACCOUNTS 2025-2026</vt:lpstr>
      <vt:lpstr>ANTINGHAM EXPENDITURE 2025-2026</vt:lpstr>
      <vt:lpstr>ANTINGHAM INCOME 2025-2026</vt:lpstr>
      <vt:lpstr>END YR RECONCILIATION 1.1</vt:lpstr>
      <vt:lpstr>RISK ASSESSMENT</vt:lpstr>
      <vt:lpstr>ASSET LIST</vt:lpstr>
      <vt:lpstr>VARIANCE FORM-1.2 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Elaine Pugh</dc:creator>
  <cp:lastModifiedBy>Elaine Pugh</cp:lastModifiedBy>
  <cp:lastPrinted>2026-04-24T12:59:25Z</cp:lastPrinted>
  <dcterms:created xsi:type="dcterms:W3CDTF">2006-03-16T07:21:25Z</dcterms:created>
  <dcterms:modified xsi:type="dcterms:W3CDTF">2026-05-31T13:00:17Z</dcterms:modified>
</cp:coreProperties>
</file>